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Plan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%"/>
  </numFmts>
  <fonts count="5">
    <font>
      <name val="Calibri"/>
      <family val="2"/>
      <color theme="1"/>
      <sz val="11"/>
      <scheme val="minor"/>
    </font>
    <font>
      <b val="1"/>
    </font>
    <font>
      <b val="1"/>
      <color rgb="00FFFFFF"/>
      <sz val="14"/>
    </font>
    <font>
      <b val="1"/>
      <color rgb="00FFFFFF"/>
    </font>
    <font>
      <b val="1"/>
      <color rgb="001F3B7A"/>
    </font>
  </fonts>
  <fills count="5">
    <fill>
      <patternFill/>
    </fill>
    <fill>
      <patternFill patternType="gray125"/>
    </fill>
    <fill>
      <patternFill patternType="solid">
        <fgColor rgb="001F3B7A"/>
      </patternFill>
    </fill>
    <fill>
      <patternFill patternType="solid">
        <fgColor rgb="00DCE4FF"/>
      </patternFill>
    </fill>
    <fill>
      <patternFill patternType="solid">
        <fgColor rgb="00FFF6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1" fillId="0" borderId="0" applyAlignment="1" pivotButton="0" quotePrefix="0" xfId="0">
      <alignment vertical="top" wrapText="1"/>
    </xf>
    <xf numFmtId="0" fontId="3" fillId="2" borderId="0" pivotButton="0" quotePrefix="0" xfId="0"/>
    <xf numFmtId="164" fontId="0" fillId="4" borderId="0" pivotButton="0" quotePrefix="0" xfId="0"/>
    <xf numFmtId="1" fontId="0" fillId="4" borderId="0" pivotButton="0" quotePrefix="0" xfId="0"/>
    <xf numFmtId="165" fontId="0" fillId="4" borderId="0" pivotButton="0" quotePrefix="0" xfId="0"/>
    <xf numFmtId="0" fontId="4" fillId="3" borderId="0" pivotButton="0" quotePrefix="0" xfId="0"/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Contractor Rate Planner (UK)</t>
        </is>
      </c>
    </row>
    <row r="2">
      <c r="A2" s="2" t="inlineStr"/>
    </row>
    <row r="3">
      <c r="A3" s="3" t="inlineStr">
        <is>
          <t>What it does:</t>
        </is>
      </c>
    </row>
    <row r="4">
      <c r="A4" s="2" t="inlineStr">
        <is>
          <t>Turns a contract day rate into annual take home pay three ways: outside IR35 through your own limited company, inside IR35 through an umbrella company, and a permanent salary for comparison. Every step is a live Excel formula, so change the yellow input cells on the Planner tab and everything recalculates.</t>
        </is>
      </c>
    </row>
    <row r="5">
      <c r="A5" s="2" t="inlineStr"/>
    </row>
    <row r="6">
      <c r="A6" s="3" t="inlineStr">
        <is>
          <t>How to use it:</t>
        </is>
      </c>
    </row>
    <row r="7">
      <c r="A7" s="2" t="inlineStr">
        <is>
          <t>1. Open the Planner tab.</t>
        </is>
      </c>
    </row>
    <row r="8">
      <c r="A8" s="2" t="inlineStr">
        <is>
          <t>2. Edit the input cells at the top (day rate, days per week, billable weeks, pension %, umbrella margin, permanent salary to compare).</t>
        </is>
      </c>
    </row>
    <row r="9">
      <c r="A9" s="2" t="inlineStr">
        <is>
          <t>3. Read the three take home figures in the Summary section at the bottom.</t>
        </is>
      </c>
    </row>
    <row r="10">
      <c r="A10" s="2" t="inlineStr"/>
    </row>
    <row r="11">
      <c r="A11" s="3" t="inlineStr">
        <is>
          <t>Assumptions (tax year 2026/27, England and Northern Ireland):</t>
        </is>
      </c>
    </row>
    <row r="12">
      <c r="A12" s="2" t="inlineStr">
        <is>
          <t>Outside IR35: director salary of £12,570, employer NI at 15% above £5,000 (no Employment Allowance for a sole director), corporation tax at 19%/25% with marginal relief, all remaining profit paid as dividends in the same year. No other company costs, VAT or expenses.</t>
        </is>
      </c>
    </row>
    <row r="13">
      <c r="A13" s="2" t="inlineStr">
        <is>
          <t>Inside IR35: umbrella margin then employer NI at 15% come off the assignment rate. Apprenticeship levy and holiday pay mechanics are ignored.</t>
        </is>
      </c>
    </row>
    <row r="14">
      <c r="A14" s="2" t="inlineStr">
        <is>
          <t>Pension: company contribution outside IR35; salary sacrifice inside IR35 and for the permanent salary. Pension money is excluded from take home but is still yours.</t>
        </is>
      </c>
    </row>
    <row r="15">
      <c r="A15" s="2" t="inlineStr">
        <is>
          <t>Personal allowance £12,570 tapered above £100,000. Dividend allowance £500. This is a simplified planning model, not tax advice.</t>
        </is>
      </c>
    </row>
    <row r="16">
      <c r="A16" s="2" t="inlineStr"/>
    </row>
    <row r="17">
      <c r="A17" s="2" t="inlineStr">
        <is>
          <t>Built by Digital Adaption. https://digitaladaption.co.uk/tools/ir35-calculator/</t>
        </is>
      </c>
    </row>
    <row r="18">
      <c r="A18" s="2" t="inlineStr">
        <is>
          <t>Rates last checked: 15 July 2026.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4" customWidth="1" min="1" max="1"/>
    <col width="16" customWidth="1" min="2" max="2"/>
    <col width="70" customWidth="1" min="3" max="3"/>
  </cols>
  <sheetData>
    <row r="1">
      <c r="A1" s="4" t="inlineStr">
        <is>
          <t>Item</t>
        </is>
      </c>
      <c r="B1" s="4" t="inlineStr">
        <is>
          <t>Value</t>
        </is>
      </c>
      <c r="C1" s="4" t="inlineStr">
        <is>
          <t>Notes</t>
        </is>
      </c>
    </row>
    <row r="2">
      <c r="A2" t="inlineStr">
        <is>
          <t>Day rate (£)</t>
        </is>
      </c>
      <c r="B2" s="5" t="n">
        <v>500</v>
      </c>
      <c r="C2" t="inlineStr">
        <is>
          <t>Your contract day rate. Input.</t>
        </is>
      </c>
    </row>
    <row r="3">
      <c r="A3" t="inlineStr">
        <is>
          <t>Days billed per week</t>
        </is>
      </c>
      <c r="B3" s="6" t="n">
        <v>5</v>
      </c>
      <c r="C3" t="inlineStr">
        <is>
          <t>Pick from the dropdown. Input.</t>
        </is>
      </c>
    </row>
    <row r="4">
      <c r="A4" t="inlineStr">
        <is>
          <t>Billable weeks per year</t>
        </is>
      </c>
      <c r="B4" s="6" t="n">
        <v>46</v>
      </c>
      <c r="C4" t="inlineStr">
        <is>
          <t>46 allows for holidays and gaps. Input.</t>
        </is>
      </c>
    </row>
    <row r="5">
      <c r="A5" t="inlineStr">
        <is>
          <t>Pension contribution (% of income)</t>
        </is>
      </c>
      <c r="B5" s="7" t="n">
        <v>0.05</v>
      </c>
      <c r="C5" t="inlineStr">
        <is>
          <t>Company contribution outside IR35, salary sacrifice otherwise. Input.</t>
        </is>
      </c>
    </row>
    <row r="6">
      <c r="A6" t="inlineStr">
        <is>
          <t>Umbrella margin (£ per week)</t>
        </is>
      </c>
      <c r="B6" s="5" t="n">
        <v>25</v>
      </c>
      <c r="C6" t="inlineStr">
        <is>
          <t>Typical umbrella margin is £15 to £30 a week. Input.</t>
        </is>
      </c>
    </row>
    <row r="7">
      <c r="A7" t="inlineStr">
        <is>
          <t>Permanent salary to compare (£)</t>
        </is>
      </c>
      <c r="B7" s="5">
        <f>B2*B3*B4</f>
        <v/>
      </c>
      <c r="C7" t="inlineStr">
        <is>
          <t>Overtype with a real job offer if you have one.</t>
        </is>
      </c>
    </row>
    <row r="8">
      <c r="A8" t="inlineStr"/>
    </row>
    <row r="9">
      <c r="A9" s="8" t="inlineStr">
        <is>
          <t>OUTSIDE IR35 (LIMITED COMPANY)</t>
        </is>
      </c>
    </row>
    <row r="10">
      <c r="A10" t="inlineStr">
        <is>
          <t>Contract revenue</t>
        </is>
      </c>
      <c r="B10" s="9">
        <f>B2*B3*B4</f>
        <v/>
      </c>
      <c r="C10" t="inlineStr">
        <is>
          <t>Day rate x days x weeks.</t>
        </is>
      </c>
    </row>
    <row r="11">
      <c r="A11" t="inlineStr">
        <is>
          <t>Director salary</t>
        </is>
      </c>
      <c r="B11" s="9">
        <f>MIN(12570,B10)</f>
        <v/>
      </c>
      <c r="C11" t="inlineStr">
        <is>
          <t>Set at the personal allowance.</t>
        </is>
      </c>
    </row>
    <row r="12">
      <c r="A12" t="inlineStr">
        <is>
          <t>Employer NI on salary</t>
        </is>
      </c>
      <c r="B12" s="9">
        <f>0.15*MAX(0,B11-5000)</f>
        <v/>
      </c>
      <c r="C12" t="inlineStr">
        <is>
          <t>15% above the £5,000 secondary threshold.</t>
        </is>
      </c>
    </row>
    <row r="13">
      <c r="A13" t="inlineStr">
        <is>
          <t>Company pension contribution</t>
        </is>
      </c>
      <c r="B13" s="9">
        <f>B5*B10</f>
        <v/>
      </c>
      <c r="C13" t="inlineStr">
        <is>
          <t>Paid before corporation tax.</t>
        </is>
      </c>
    </row>
    <row r="14">
      <c r="A14" t="inlineStr">
        <is>
          <t>Company profit</t>
        </is>
      </c>
      <c r="B14" s="9">
        <f>MAX(0,B10-B11-B12-B13)</f>
        <v/>
      </c>
      <c r="C14" t="inlineStr">
        <is>
          <t>Ignores all other company costs.</t>
        </is>
      </c>
    </row>
    <row r="15">
      <c r="A15" t="inlineStr">
        <is>
          <t>Corporation tax</t>
        </is>
      </c>
      <c r="B15" s="9">
        <f>IF(B14&lt;=50000,B14*0.19,IF(B14&gt;=250000,B14*0.25,B14*0.25-(250000-B14)*3/200))</f>
        <v/>
      </c>
      <c r="C15" t="inlineStr">
        <is>
          <t>19% to 25% with marginal relief.</t>
        </is>
      </c>
    </row>
    <row r="16">
      <c r="A16" t="inlineStr">
        <is>
          <t>Dividends</t>
        </is>
      </c>
      <c r="B16" s="9">
        <f>B14-B15</f>
        <v/>
      </c>
      <c r="C16" t="inlineStr">
        <is>
          <t>All post-tax profit paid out.</t>
        </is>
      </c>
    </row>
    <row r="17">
      <c r="A17" t="inlineStr">
        <is>
          <t>Personal allowance</t>
        </is>
      </c>
      <c r="B17" s="9">
        <f>MAX(0,12570-MIN(12570,MAX(0,(B11+B16-100000)/2)))</f>
        <v/>
      </c>
      <c r="C17" t="inlineStr">
        <is>
          <t>Tapered above £100,000 of income.</t>
        </is>
      </c>
    </row>
    <row r="18">
      <c r="A18" t="inlineStr">
        <is>
          <t>Taxable salary</t>
        </is>
      </c>
      <c r="B18" s="9">
        <f>MAX(0,B11-B17)</f>
        <v/>
      </c>
    </row>
    <row r="19">
      <c r="A19" t="inlineStr">
        <is>
          <t>Taxable dividends</t>
        </is>
      </c>
      <c r="B19" s="9">
        <f>MAX(0,B16-MAX(0,B17-B11))</f>
        <v/>
      </c>
    </row>
    <row r="20">
      <c r="A20" t="inlineStr">
        <is>
          <t>Tax on salary</t>
        </is>
      </c>
      <c r="B20" s="9">
        <f>0.2*MAX(0,MIN(B18,37700))+0.4*MAX(0,MIN(B18,112570)-37700)+0.45*MAX(0,B18-112570)</f>
        <v/>
      </c>
    </row>
    <row r="21">
      <c r="A21" t="inlineStr">
        <is>
          <t>Dividend band start (after £500 allowance)</t>
        </is>
      </c>
      <c r="B21" s="9">
        <f>B18+MIN(500,B19)</f>
        <v/>
      </c>
      <c r="C21" t="inlineStr">
        <is>
          <t>The 0% dividend allowance still uses up band.</t>
        </is>
      </c>
    </row>
    <row r="22">
      <c r="A22" t="inlineStr">
        <is>
          <t>Dividends taxed</t>
        </is>
      </c>
      <c r="B22" s="9">
        <f>MAX(0,B19-500)</f>
        <v/>
      </c>
    </row>
    <row r="23">
      <c r="A23" t="inlineStr">
        <is>
          <t>Dividend tax</t>
        </is>
      </c>
      <c r="B23" s="9">
        <f>0.0875*MAX(0,MIN(37700,B21+B22)-B21)+0.3375*MAX(0,MIN(112570,B21+B22)-MAX(37700,B21))+0.3935*MAX(0,B21+B22-MAX(112570,B21))</f>
        <v/>
      </c>
      <c r="C23" t="inlineStr">
        <is>
          <t>8.75% / 33.75% / 39.35% by band.</t>
        </is>
      </c>
    </row>
    <row r="24">
      <c r="A24" t="inlineStr">
        <is>
          <t>Employee NI on salary</t>
        </is>
      </c>
      <c r="B24" s="9">
        <f>0.08*MAX(0,MIN(B11,50270)-12570)+0.02*MAX(0,B11-50270)</f>
        <v/>
      </c>
      <c r="C24" t="inlineStr">
        <is>
          <t>Zero at a £12,570 salary.</t>
        </is>
      </c>
    </row>
    <row r="25">
      <c r="A25" s="10" t="inlineStr">
        <is>
          <t>OUTSIDE IR35 TAKE HOME</t>
        </is>
      </c>
      <c r="B25" s="11">
        <f>B11+B16-B20-B23-B24</f>
        <v/>
      </c>
    </row>
    <row r="26">
      <c r="A26" t="inlineStr"/>
    </row>
    <row r="27">
      <c r="A27" s="8" t="inlineStr">
        <is>
          <t>INSIDE IR35 (UMBRELLA)</t>
        </is>
      </c>
    </row>
    <row r="28">
      <c r="A28" t="inlineStr">
        <is>
          <t>Assignment income</t>
        </is>
      </c>
      <c r="B28" s="9">
        <f>B2*B3*B4</f>
        <v/>
      </c>
    </row>
    <row r="29">
      <c r="A29" t="inlineStr">
        <is>
          <t>Umbrella margin (year)</t>
        </is>
      </c>
      <c r="B29" s="9">
        <f>B6*B4</f>
        <v/>
      </c>
    </row>
    <row r="30">
      <c r="A30" t="inlineStr">
        <is>
          <t>After umbrella margin</t>
        </is>
      </c>
      <c r="B30" s="9">
        <f>MAX(0,B28-B29)</f>
        <v/>
      </c>
    </row>
    <row r="31">
      <c r="A31" t="inlineStr">
        <is>
          <t>Gross pay (after employer NI)</t>
        </is>
      </c>
      <c r="B31" s="9">
        <f>IF(B30&lt;=5000,B30,(B30+750)/1.15)</f>
        <v/>
      </c>
      <c r="C31" t="inlineStr">
        <is>
          <t>Employer NI at 15% above £5,000 comes off the rate.</t>
        </is>
      </c>
    </row>
    <row r="32">
      <c r="A32" t="inlineStr">
        <is>
          <t>Pension (salary sacrifice)</t>
        </is>
      </c>
      <c r="B32" s="9">
        <f>B5*B31</f>
        <v/>
      </c>
    </row>
    <row r="33">
      <c r="A33" t="inlineStr">
        <is>
          <t>Taxable pay</t>
        </is>
      </c>
      <c r="B33" s="9">
        <f>B31-B32</f>
        <v/>
      </c>
    </row>
    <row r="34">
      <c r="A34" t="inlineStr">
        <is>
          <t>Personal allowance</t>
        </is>
      </c>
      <c r="B34" s="9">
        <f>MAX(0,12570-MIN(12570,MAX(0,(B33-100000)/2)))</f>
        <v/>
      </c>
    </row>
    <row r="35">
      <c r="A35" t="inlineStr">
        <is>
          <t>Taxable income</t>
        </is>
      </c>
      <c r="B35" s="9">
        <f>MAX(0,B33-B34)</f>
        <v/>
      </c>
    </row>
    <row r="36">
      <c r="A36" t="inlineStr">
        <is>
          <t>Income tax</t>
        </is>
      </c>
      <c r="B36" s="9">
        <f>0.2*MAX(0,MIN(B35,37700))+0.4*MAX(0,MIN(B35,112570)-37700)+0.45*MAX(0,B35-112570)</f>
        <v/>
      </c>
    </row>
    <row r="37">
      <c r="A37" t="inlineStr">
        <is>
          <t>Employee NI</t>
        </is>
      </c>
      <c r="B37" s="9">
        <f>0.08*MAX(0,MIN(B33,50270)-12570)+0.02*MAX(0,B33-50270)</f>
        <v/>
      </c>
    </row>
    <row r="38">
      <c r="A38" s="10" t="inlineStr">
        <is>
          <t>INSIDE IR35 TAKE HOME</t>
        </is>
      </c>
      <c r="B38" s="11">
        <f>B33-B36-B37</f>
        <v/>
      </c>
    </row>
    <row r="39">
      <c r="A39" t="inlineStr"/>
    </row>
    <row r="40">
      <c r="A40" s="8" t="inlineStr">
        <is>
          <t>PERMANENT SALARY COMPARISON</t>
        </is>
      </c>
    </row>
    <row r="41">
      <c r="A41" t="inlineStr">
        <is>
          <t>Salary</t>
        </is>
      </c>
      <c r="B41" s="9">
        <f>B7</f>
        <v/>
      </c>
    </row>
    <row r="42">
      <c r="A42" t="inlineStr">
        <is>
          <t>Pension (salary sacrifice)</t>
        </is>
      </c>
      <c r="B42" s="9">
        <f>B5*B41</f>
        <v/>
      </c>
    </row>
    <row r="43">
      <c r="A43" t="inlineStr">
        <is>
          <t>Taxable pay</t>
        </is>
      </c>
      <c r="B43" s="9">
        <f>B41-B42</f>
        <v/>
      </c>
    </row>
    <row r="44">
      <c r="A44" t="inlineStr">
        <is>
          <t>Personal allowance</t>
        </is>
      </c>
      <c r="B44" s="9">
        <f>MAX(0,12570-MIN(12570,MAX(0,(B43-100000)/2)))</f>
        <v/>
      </c>
    </row>
    <row r="45">
      <c r="A45" t="inlineStr">
        <is>
          <t>Taxable income</t>
        </is>
      </c>
      <c r="B45" s="9">
        <f>MAX(0,B43-B44)</f>
        <v/>
      </c>
    </row>
    <row r="46">
      <c r="A46" t="inlineStr">
        <is>
          <t>Income tax</t>
        </is>
      </c>
      <c r="B46" s="9">
        <f>0.2*MAX(0,MIN(B45,37700))+0.4*MAX(0,MIN(B45,112570)-37700)+0.45*MAX(0,B45-112570)</f>
        <v/>
      </c>
    </row>
    <row r="47">
      <c r="A47" t="inlineStr">
        <is>
          <t>Employee NI</t>
        </is>
      </c>
      <c r="B47" s="9">
        <f>0.08*MAX(0,MIN(B43,50270)-12570)+0.02*MAX(0,B43-50270)</f>
        <v/>
      </c>
    </row>
    <row r="48">
      <c r="A48" s="10" t="inlineStr">
        <is>
          <t>PERMANENT TAKE HOME</t>
        </is>
      </c>
      <c r="B48" s="11">
        <f>B43-B46-B47</f>
        <v/>
      </c>
    </row>
    <row r="49">
      <c r="A49" t="inlineStr"/>
    </row>
    <row r="50">
      <c r="A50" s="8" t="inlineStr">
        <is>
          <t>SUMMARY (TOTALS)</t>
        </is>
      </c>
    </row>
    <row r="51">
      <c r="A51" t="inlineStr">
        <is>
          <t>Outside IR35 take home (year / month)</t>
        </is>
      </c>
      <c r="B51" s="9">
        <f>B25</f>
        <v/>
      </c>
      <c r="C51" s="9">
        <f>B25/12</f>
        <v/>
      </c>
    </row>
    <row r="52">
      <c r="A52" t="inlineStr">
        <is>
          <t>Inside IR35 take home (year / month)</t>
        </is>
      </c>
      <c r="B52" s="9">
        <f>B38</f>
        <v/>
      </c>
      <c r="C52" s="9">
        <f>B38/12</f>
        <v/>
      </c>
    </row>
    <row r="53">
      <c r="A53" t="inlineStr">
        <is>
          <t>Permanent take home (year / month)</t>
        </is>
      </c>
      <c r="B53" s="9">
        <f>B48</f>
        <v/>
      </c>
      <c r="C53" s="9">
        <f>B48/12</f>
        <v/>
      </c>
    </row>
  </sheetData>
  <dataValidations count="1">
    <dataValidation sqref="B3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2026-07-15T09:10:52Z</dcterms:created>
  <dcterms:modified xmlns:dcterms="http://purl.org/dc/terms/" xmlns:xsi="http://www.w3.org/2001/XMLSchema-instance" xsi:type="dcterms:W3CDTF">2026-07-15T09:10:52Z</dcterms:modified>
</cp:coreProperties>
</file>