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Rates" sheetId="2" state="visible" r:id="rId2"/>
    <sheet xmlns:r="http://schemas.openxmlformats.org/officeDocument/2006/relationships" name="Payroll cost" sheetId="3" state="visible" r:id="rId3"/>
    <sheet xmlns:r="http://schemas.openxmlformats.org/officeDocument/2006/relationships" name="New hi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5">
    <font>
      <name val="Calibri"/>
      <family val="2"/>
      <color theme="1"/>
      <sz val="11"/>
      <scheme val="minor"/>
    </font>
    <font>
      <b val="1"/>
      <color rgb="001F3B7A"/>
      <sz val="14"/>
    </font>
    <font>
      <b val="1"/>
    </font>
    <font>
      <b val="1"/>
      <color rgb="00FFFFFF"/>
    </font>
    <font/>
  </fonts>
  <fills count="5">
    <fill>
      <patternFill/>
    </fill>
    <fill>
      <patternFill patternType="gray125"/>
    </fill>
    <fill>
      <patternFill patternType="solid">
        <fgColor rgb="001F3B7A"/>
        <bgColor rgb="001F3B7A"/>
      </patternFill>
    </fill>
    <fill>
      <patternFill patternType="solid">
        <fgColor rgb="00FFF6D9"/>
        <bgColor rgb="00FFF6D9"/>
      </patternFill>
    </fill>
    <fill>
      <patternFill patternType="solid">
        <fgColor rgb="00EDF1F8"/>
        <bgColor rgb="00EDF1F8"/>
      </patternFill>
    </fill>
  </fills>
  <borders count="2">
    <border>
      <left/>
      <right/>
      <top/>
      <bottom/>
      <diagonal/>
    </border>
    <border>
      <left style="thin">
        <color rgb="00BFC9DA"/>
      </left>
      <right style="thin">
        <color rgb="00BFC9DA"/>
      </right>
      <top style="thin">
        <color rgb="00BFC9DA"/>
      </top>
      <bottom style="thin">
        <color rgb="00BFC9D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10" fontId="2" fillId="3" borderId="1" pivotButton="0" quotePrefix="0" xfId="0"/>
    <xf numFmtId="0" fontId="0" fillId="0" borderId="1" applyAlignment="1" pivotButton="0" quotePrefix="0" xfId="0">
      <alignment vertical="top" wrapText="1"/>
    </xf>
    <xf numFmtId="164" fontId="2" fillId="3" borderId="1" pivotButton="0" quotePrefix="0" xfId="0"/>
    <xf numFmtId="0" fontId="2" fillId="3" borderId="1" pivotButton="0" quotePrefix="0" xfId="0"/>
    <xf numFmtId="0" fontId="2" fillId="4" borderId="1" pivotButton="0" quotePrefix="0" xfId="0"/>
    <xf numFmtId="0" fontId="3" fillId="2" borderId="1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10" fontId="0" fillId="0" borderId="1" pivotButton="0" quotePrefix="0" xfId="0"/>
    <xf numFmtId="0" fontId="0" fillId="4" borderId="1" pivotButton="0" quotePrefix="0" xfId="0"/>
    <xf numFmtId="164" fontId="2" fillId="4" borderId="1" pivotButton="0" quotePrefix="0" xfId="0"/>
    <xf numFmtId="0" fontId="4" fillId="0" borderId="0" pivotButton="0" quotePrefix="0" xfId="0"/>
    <xf numFmtId="1" fontId="0" fillId="0" borderId="1" pivotButton="0" quotePrefix="0" xfId="0"/>
    <xf numFmtId="164" fontId="2" fillId="0" borderId="1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Employer NI and employment cost calculator (UK)</t>
        </is>
      </c>
    </row>
    <row r="2">
      <c r="A2" s="2" t="inlineStr">
        <is>
          <t>Built by Digital Adaption</t>
        </is>
      </c>
    </row>
    <row r="3">
      <c r="A3" t="inlineStr">
        <is>
          <t>https://digitaladaption.co.uk/tools/employers-ni-calculator/</t>
        </is>
      </c>
    </row>
    <row r="4">
      <c r="A4" t="inlineStr"/>
    </row>
    <row r="5">
      <c r="A5" s="2" t="inlineStr">
        <is>
          <t>WHAT IT DOES</t>
        </is>
      </c>
    </row>
    <row r="6">
      <c r="A6" t="inlineStr">
        <is>
          <t>Works out employer's National Insurance for every person on your payroll, applies the Employment</t>
        </is>
      </c>
    </row>
    <row r="7">
      <c r="A7" t="inlineStr">
        <is>
          <t>Allowance across the business, adds your employer pension contribution and gives you a total cost of</t>
        </is>
      </c>
    </row>
    <row r="8">
      <c r="A8" t="inlineStr">
        <is>
          <t>employment. The 'New hire' tab shows what one more person really costs once the allowance is taken</t>
        </is>
      </c>
    </row>
    <row r="9">
      <c r="A9" t="inlineStr">
        <is>
          <t>into account.</t>
        </is>
      </c>
    </row>
    <row r="10">
      <c r="A10" t="inlineStr"/>
    </row>
    <row r="11">
      <c r="A11" s="2" t="inlineStr">
        <is>
          <t>HOW TO USE IT</t>
        </is>
      </c>
    </row>
    <row r="12">
      <c r="A12" t="inlineStr">
        <is>
          <t>1. Open the 'Rates' tab. Everything shaded cream is an input you can change.</t>
        </is>
      </c>
    </row>
    <row r="13">
      <c r="A13" t="inlineStr">
        <is>
          <t>2. Set 'Claim Employment Allowance?' to Yes or No. Not every business qualifies, see the note there.</t>
        </is>
      </c>
    </row>
    <row r="14">
      <c r="A14" t="inlineStr">
        <is>
          <t>3. Set your employer pension contribution percentage. There is no national figure I can look up for</t>
        </is>
      </c>
    </row>
    <row r="15">
      <c r="A15" t="inlineStr">
        <is>
          <t xml:space="preserve">   you, it depends on your scheme, so check your scheme rules.</t>
        </is>
      </c>
    </row>
    <row r="16">
      <c r="A16" t="inlineStr">
        <is>
          <t>4. Go to the 'Payroll cost' tab and type each employee's name, category and annual gross salary in</t>
        </is>
      </c>
    </row>
    <row r="17">
      <c r="A17" t="inlineStr">
        <is>
          <t xml:space="preserve">   the cream columns. Three example rows are filled in, overwrite them.</t>
        </is>
      </c>
    </row>
    <row r="18">
      <c r="A18" t="inlineStr">
        <is>
          <t>5. Read the summary block below the table. It shows employer NI before the allowance, the allowance</t>
        </is>
      </c>
    </row>
    <row r="19">
      <c r="A19" t="inlineStr">
        <is>
          <t xml:space="preserve">   actually used, NI to pay and the total cost of employment.</t>
        </is>
      </c>
    </row>
    <row r="20">
      <c r="A20" t="inlineStr">
        <is>
          <t>6. Go to the 'New hire' tab, type a salary, and see the marginal cost of that hire.</t>
        </is>
      </c>
    </row>
    <row r="21">
      <c r="A21" t="inlineStr"/>
    </row>
    <row r="22">
      <c r="A22" s="2" t="inlineStr">
        <is>
          <t>ASSUMPTIONS AND RATES</t>
        </is>
      </c>
    </row>
    <row r="23">
      <c r="A23" t="inlineStr">
        <is>
          <t>Tax year 2026/27. Rates last checked: 15 July 2026 (source date 2026-07-15).</t>
        </is>
      </c>
    </row>
    <row r="24">
      <c r="A24" t="inlineStr">
        <is>
          <t xml:space="preserve">  Employer (secondary) Class 1 NI rate: 15.0%</t>
        </is>
      </c>
    </row>
    <row r="25">
      <c r="A25" t="inlineStr">
        <is>
          <t xml:space="preserve">  Secondary threshold: £5,000 a year per employee</t>
        </is>
      </c>
    </row>
    <row r="26">
      <c r="A26" t="inlineStr">
        <is>
          <t xml:space="preserve">  Employment Allowance: up to £10,500 per business per year</t>
        </is>
      </c>
    </row>
    <row r="27">
      <c r="A27" t="inlineStr"/>
    </row>
    <row r="28">
      <c r="A28" t="inlineStr">
        <is>
          <t>All three are editable on the Rates tab. Update them every April and re-check gov.uk.</t>
        </is>
      </c>
    </row>
    <row r="29">
      <c r="A29" t="inlineStr"/>
    </row>
    <row r="30">
      <c r="A30" t="inlineStr">
        <is>
          <t>The workbook assumes the standard NI category for every employee. It does not model the zero rate</t>
        </is>
      </c>
    </row>
    <row r="31">
      <c r="A31" t="inlineStr">
        <is>
          <t>categories (under 21s, apprentices under 25, qualifying veterans, freeport and investment zone</t>
        </is>
      </c>
    </row>
    <row r="32">
      <c r="A32" t="inlineStr">
        <is>
          <t>employees), which have their own upper secondary thresholds. For those staff this workbook will</t>
        </is>
      </c>
    </row>
    <row r="33">
      <c r="A33" t="inlineStr">
        <is>
          <t>overstate your bill, so check gov.uk.</t>
        </is>
      </c>
    </row>
    <row r="34">
      <c r="A34" t="inlineStr">
        <is>
          <t>Employer pension is applied to full gross salary. If your scheme uses qualifying earnings instead,</t>
        </is>
      </c>
    </row>
    <row r="35">
      <c r="A35" t="inlineStr">
        <is>
          <t>the real pension cost will be lower than shown here.</t>
        </is>
      </c>
    </row>
    <row r="36">
      <c r="A36" t="inlineStr">
        <is>
          <t>Salary means annual gross pay. Bonuses, commission and overtime attract employer NI too, so fold any</t>
        </is>
      </c>
    </row>
    <row r="37">
      <c r="A37" t="inlineStr">
        <is>
          <t>regular extras into the salary figure.</t>
        </is>
      </c>
    </row>
    <row r="38">
      <c r="A38" t="inlineStr">
        <is>
          <t>The Employment Allowance is claimed through your payroll software during the year, it is not a</t>
        </is>
      </c>
    </row>
    <row r="39">
      <c r="A39" t="inlineStr">
        <is>
          <t>refund at year end.</t>
        </is>
      </c>
    </row>
    <row r="40">
      <c r="A40" t="inlineStr"/>
    </row>
    <row r="41">
      <c r="A41" t="inlineStr">
        <is>
          <t>This is a planning tool, not tax advice, and it does not replace your payroll software or your</t>
        </is>
      </c>
    </row>
    <row r="42">
      <c r="A42" t="inlineStr">
        <is>
          <t>accountant.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86" customWidth="1" min="3" max="3"/>
  </cols>
  <sheetData>
    <row r="1">
      <c r="A1" s="3" t="inlineStr">
        <is>
          <t>Rate or setting</t>
        </is>
      </c>
      <c r="B1" s="3" t="inlineStr">
        <is>
          <t>Value</t>
        </is>
      </c>
      <c r="C1" s="3" t="inlineStr">
        <is>
          <t>Notes</t>
        </is>
      </c>
    </row>
    <row r="2">
      <c r="A2" s="4" t="inlineStr">
        <is>
          <t>Employer NI rate</t>
        </is>
      </c>
      <c r="B2" s="5" t="n">
        <v>0.15</v>
      </c>
      <c r="C2" s="6" t="inlineStr">
        <is>
          <t>Secondary Class 1 rate for 2026/27. Applies to all pay above the secondary threshold, no upper limit.</t>
        </is>
      </c>
    </row>
    <row r="3">
      <c r="A3" s="4" t="inlineStr">
        <is>
          <t>Secondary threshold (per employee, per year)</t>
        </is>
      </c>
      <c r="B3" s="7" t="n">
        <v>5000</v>
      </c>
      <c r="C3" s="6" t="inlineStr">
        <is>
          <t>Employer NI starts above this. Applied to each employee separately.</t>
        </is>
      </c>
    </row>
    <row r="4">
      <c r="A4" s="4" t="inlineStr">
        <is>
          <t>Employment Allowance cap (per business, per year)</t>
        </is>
      </c>
      <c r="B4" s="7" t="n">
        <v>10500</v>
      </c>
      <c r="C4" s="6" t="inlineStr">
        <is>
          <t>Maximum reduction in your employer NI bill for the whole business. Not per employee.</t>
        </is>
      </c>
    </row>
    <row r="5">
      <c r="A5" s="4" t="inlineStr">
        <is>
          <t>Claim Employment Allowance?</t>
        </is>
      </c>
      <c r="B5" s="8" t="inlineStr">
        <is>
          <t>Yes</t>
        </is>
      </c>
      <c r="C5" s="6" t="inlineStr">
        <is>
          <t>A company whose only employee is a sole director cannot claim. Connected companies share one allowance. Check gov.uk.</t>
        </is>
      </c>
    </row>
    <row r="6">
      <c r="A6" s="4" t="inlineStr">
        <is>
          <t>Employer pension contribution</t>
        </is>
      </c>
      <c r="B6" s="5" t="n">
        <v>0.03</v>
      </c>
      <c r="C6" s="6" t="inlineStr">
        <is>
          <t>Your own scheme's employer rate. Applied to full gross salary in this workbook. Check your scheme rules.</t>
        </is>
      </c>
    </row>
    <row r="7">
      <c r="A7" s="4" t="inlineStr">
        <is>
          <t>Rates last checked</t>
        </is>
      </c>
      <c r="B7" s="9" t="inlineStr">
        <is>
          <t>15 July 2026</t>
        </is>
      </c>
      <c r="C7" s="6" t="inlineStr">
        <is>
          <t>Tax year 2026/27. Update these every April.</t>
        </is>
      </c>
    </row>
  </sheetData>
  <dataValidations count="1">
    <dataValidation sqref="B5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20" customWidth="1" min="3" max="3"/>
    <col width="27" customWidth="1" min="4" max="4"/>
    <col width="15" customWidth="1" min="5" max="5"/>
    <col width="17" customWidth="1" min="6" max="6"/>
    <col width="19" customWidth="1" min="7" max="7"/>
    <col width="19" customWidth="1" min="8" max="8"/>
  </cols>
  <sheetData>
    <row r="1">
      <c r="A1" s="10" t="inlineStr">
        <is>
          <t>Employee</t>
        </is>
      </c>
      <c r="B1" s="10" t="inlineStr">
        <is>
          <t>Category</t>
        </is>
      </c>
      <c r="C1" s="10" t="inlineStr">
        <is>
          <t>Annual gross salary</t>
        </is>
      </c>
      <c r="D1" s="10" t="inlineStr">
        <is>
          <t>Pay above secondary threshold</t>
        </is>
      </c>
      <c r="E1" s="10" t="inlineStr">
        <is>
          <t>Employer NI</t>
        </is>
      </c>
      <c r="F1" s="10" t="inlineStr">
        <is>
          <t>Employer pension</t>
        </is>
      </c>
      <c r="G1" s="10" t="inlineStr">
        <is>
          <t>Total cost to you</t>
        </is>
      </c>
      <c r="H1" s="10" t="inlineStr">
        <is>
          <t>Cost as % of salary</t>
        </is>
      </c>
    </row>
    <row r="2">
      <c r="A2" s="11" t="inlineStr">
        <is>
          <t>Sam (manager)</t>
        </is>
      </c>
      <c r="B2" s="11" t="inlineStr">
        <is>
          <t>Full time</t>
        </is>
      </c>
      <c r="C2" s="12" t="n">
        <v>42000</v>
      </c>
      <c r="D2" s="13">
        <f>IF(C2="",0,MAX(0,C2-Rates!$B$3))</f>
        <v/>
      </c>
      <c r="E2" s="13">
        <f>ROUND(D2*Rates!$B$2,2)</f>
        <v/>
      </c>
      <c r="F2" s="13">
        <f>IF(C2="",0,ROUND(C2*Rates!$B$6,2))</f>
        <v/>
      </c>
      <c r="G2" s="13">
        <f>IF(C2="",0,C2+E2+F2)</f>
        <v/>
      </c>
      <c r="H2" s="14">
        <f>IF(C2="","",G2/C2-1)</f>
        <v/>
      </c>
    </row>
    <row r="3">
      <c r="A3" s="11" t="inlineStr">
        <is>
          <t>Jo (admin)</t>
        </is>
      </c>
      <c r="B3" s="11" t="inlineStr">
        <is>
          <t>Part time</t>
        </is>
      </c>
      <c r="C3" s="12" t="n">
        <v>18500</v>
      </c>
      <c r="D3" s="13">
        <f>IF(C3="",0,MAX(0,C3-Rates!$B$3))</f>
        <v/>
      </c>
      <c r="E3" s="13">
        <f>ROUND(D3*Rates!$B$2,2)</f>
        <v/>
      </c>
      <c r="F3" s="13">
        <f>IF(C3="",0,ROUND(C3*Rates!$B$6,2))</f>
        <v/>
      </c>
      <c r="G3" s="13">
        <f>IF(C3="",0,C3+E3+F3)</f>
        <v/>
      </c>
      <c r="H3" s="14">
        <f>IF(C3="","",G3/C3-1)</f>
        <v/>
      </c>
    </row>
    <row r="4">
      <c r="A4" s="11" t="inlineStr">
        <is>
          <t>Alex (apprentice)</t>
        </is>
      </c>
      <c r="B4" s="11" t="inlineStr">
        <is>
          <t>Apprentice</t>
        </is>
      </c>
      <c r="C4" s="12" t="n">
        <v>14000</v>
      </c>
      <c r="D4" s="13">
        <f>IF(C4="",0,MAX(0,C4-Rates!$B$3))</f>
        <v/>
      </c>
      <c r="E4" s="13">
        <f>ROUND(D4*Rates!$B$2,2)</f>
        <v/>
      </c>
      <c r="F4" s="13">
        <f>IF(C4="",0,ROUND(C4*Rates!$B$6,2))</f>
        <v/>
      </c>
      <c r="G4" s="13">
        <f>IF(C4="",0,C4+E4+F4)</f>
        <v/>
      </c>
      <c r="H4" s="14">
        <f>IF(C4="","",G4/C4-1)</f>
        <v/>
      </c>
    </row>
    <row r="5">
      <c r="A5" s="11" t="n"/>
      <c r="B5" s="11" t="n"/>
      <c r="C5" s="12" t="n"/>
      <c r="D5" s="13">
        <f>IF(C5="",0,MAX(0,C5-Rates!$B$3))</f>
        <v/>
      </c>
      <c r="E5" s="13">
        <f>ROUND(D5*Rates!$B$2,2)</f>
        <v/>
      </c>
      <c r="F5" s="13">
        <f>IF(C5="",0,ROUND(C5*Rates!$B$6,2))</f>
        <v/>
      </c>
      <c r="G5" s="13">
        <f>IF(C5="",0,C5+E5+F5)</f>
        <v/>
      </c>
      <c r="H5" s="14">
        <f>IF(C5="","",G5/C5-1)</f>
        <v/>
      </c>
    </row>
    <row r="6">
      <c r="A6" s="11" t="n"/>
      <c r="B6" s="11" t="n"/>
      <c r="C6" s="12" t="n"/>
      <c r="D6" s="13">
        <f>IF(C6="",0,MAX(0,C6-Rates!$B$3))</f>
        <v/>
      </c>
      <c r="E6" s="13">
        <f>ROUND(D6*Rates!$B$2,2)</f>
        <v/>
      </c>
      <c r="F6" s="13">
        <f>IF(C6="",0,ROUND(C6*Rates!$B$6,2))</f>
        <v/>
      </c>
      <c r="G6" s="13">
        <f>IF(C6="",0,C6+E6+F6)</f>
        <v/>
      </c>
      <c r="H6" s="14">
        <f>IF(C6="","",G6/C6-1)</f>
        <v/>
      </c>
    </row>
    <row r="7">
      <c r="A7" s="11" t="n"/>
      <c r="B7" s="11" t="n"/>
      <c r="C7" s="12" t="n"/>
      <c r="D7" s="13">
        <f>IF(C7="",0,MAX(0,C7-Rates!$B$3))</f>
        <v/>
      </c>
      <c r="E7" s="13">
        <f>ROUND(D7*Rates!$B$2,2)</f>
        <v/>
      </c>
      <c r="F7" s="13">
        <f>IF(C7="",0,ROUND(C7*Rates!$B$6,2))</f>
        <v/>
      </c>
      <c r="G7" s="13">
        <f>IF(C7="",0,C7+E7+F7)</f>
        <v/>
      </c>
      <c r="H7" s="14">
        <f>IF(C7="","",G7/C7-1)</f>
        <v/>
      </c>
    </row>
    <row r="8">
      <c r="A8" s="11" t="n"/>
      <c r="B8" s="11" t="n"/>
      <c r="C8" s="12" t="n"/>
      <c r="D8" s="13">
        <f>IF(C8="",0,MAX(0,C8-Rates!$B$3))</f>
        <v/>
      </c>
      <c r="E8" s="13">
        <f>ROUND(D8*Rates!$B$2,2)</f>
        <v/>
      </c>
      <c r="F8" s="13">
        <f>IF(C8="",0,ROUND(C8*Rates!$B$6,2))</f>
        <v/>
      </c>
      <c r="G8" s="13">
        <f>IF(C8="",0,C8+E8+F8)</f>
        <v/>
      </c>
      <c r="H8" s="14">
        <f>IF(C8="","",G8/C8-1)</f>
        <v/>
      </c>
    </row>
    <row r="9">
      <c r="A9" s="11" t="n"/>
      <c r="B9" s="11" t="n"/>
      <c r="C9" s="12" t="n"/>
      <c r="D9" s="13">
        <f>IF(C9="",0,MAX(0,C9-Rates!$B$3))</f>
        <v/>
      </c>
      <c r="E9" s="13">
        <f>ROUND(D9*Rates!$B$2,2)</f>
        <v/>
      </c>
      <c r="F9" s="13">
        <f>IF(C9="",0,ROUND(C9*Rates!$B$6,2))</f>
        <v/>
      </c>
      <c r="G9" s="13">
        <f>IF(C9="",0,C9+E9+F9)</f>
        <v/>
      </c>
      <c r="H9" s="14">
        <f>IF(C9="","",G9/C9-1)</f>
        <v/>
      </c>
    </row>
    <row r="10">
      <c r="A10" s="11" t="n"/>
      <c r="B10" s="11" t="n"/>
      <c r="C10" s="12" t="n"/>
      <c r="D10" s="13">
        <f>IF(C10="",0,MAX(0,C10-Rates!$B$3))</f>
        <v/>
      </c>
      <c r="E10" s="13">
        <f>ROUND(D10*Rates!$B$2,2)</f>
        <v/>
      </c>
      <c r="F10" s="13">
        <f>IF(C10="",0,ROUND(C10*Rates!$B$6,2))</f>
        <v/>
      </c>
      <c r="G10" s="13">
        <f>IF(C10="",0,C10+E10+F10)</f>
        <v/>
      </c>
      <c r="H10" s="14">
        <f>IF(C10="","",G10/C10-1)</f>
        <v/>
      </c>
    </row>
    <row r="11">
      <c r="A11" s="11" t="n"/>
      <c r="B11" s="11" t="n"/>
      <c r="C11" s="12" t="n"/>
      <c r="D11" s="13">
        <f>IF(C11="",0,MAX(0,C11-Rates!$B$3))</f>
        <v/>
      </c>
      <c r="E11" s="13">
        <f>ROUND(D11*Rates!$B$2,2)</f>
        <v/>
      </c>
      <c r="F11" s="13">
        <f>IF(C11="",0,ROUND(C11*Rates!$B$6,2))</f>
        <v/>
      </c>
      <c r="G11" s="13">
        <f>IF(C11="",0,C11+E11+F11)</f>
        <v/>
      </c>
      <c r="H11" s="14">
        <f>IF(C11="","",G11/C11-1)</f>
        <v/>
      </c>
    </row>
    <row r="12">
      <c r="A12" s="11" t="n"/>
      <c r="B12" s="11" t="n"/>
      <c r="C12" s="12" t="n"/>
      <c r="D12" s="13">
        <f>IF(C12="",0,MAX(0,C12-Rates!$B$3))</f>
        <v/>
      </c>
      <c r="E12" s="13">
        <f>ROUND(D12*Rates!$B$2,2)</f>
        <v/>
      </c>
      <c r="F12" s="13">
        <f>IF(C12="",0,ROUND(C12*Rates!$B$6,2))</f>
        <v/>
      </c>
      <c r="G12" s="13">
        <f>IF(C12="",0,C12+E12+F12)</f>
        <v/>
      </c>
      <c r="H12" s="14">
        <f>IF(C12="","",G12/C12-1)</f>
        <v/>
      </c>
    </row>
    <row r="13">
      <c r="A13" s="11" t="n"/>
      <c r="B13" s="11" t="n"/>
      <c r="C13" s="12" t="n"/>
      <c r="D13" s="13">
        <f>IF(C13="",0,MAX(0,C13-Rates!$B$3))</f>
        <v/>
      </c>
      <c r="E13" s="13">
        <f>ROUND(D13*Rates!$B$2,2)</f>
        <v/>
      </c>
      <c r="F13" s="13">
        <f>IF(C13="",0,ROUND(C13*Rates!$B$6,2))</f>
        <v/>
      </c>
      <c r="G13" s="13">
        <f>IF(C13="",0,C13+E13+F13)</f>
        <v/>
      </c>
      <c r="H13" s="14">
        <f>IF(C13="","",G13/C13-1)</f>
        <v/>
      </c>
    </row>
    <row r="14">
      <c r="A14" s="11" t="n"/>
      <c r="B14" s="11" t="n"/>
      <c r="C14" s="12" t="n"/>
      <c r="D14" s="13">
        <f>IF(C14="",0,MAX(0,C14-Rates!$B$3))</f>
        <v/>
      </c>
      <c r="E14" s="13">
        <f>ROUND(D14*Rates!$B$2,2)</f>
        <v/>
      </c>
      <c r="F14" s="13">
        <f>IF(C14="",0,ROUND(C14*Rates!$B$6,2))</f>
        <v/>
      </c>
      <c r="G14" s="13">
        <f>IF(C14="",0,C14+E14+F14)</f>
        <v/>
      </c>
      <c r="H14" s="14">
        <f>IF(C14="","",G14/C14-1)</f>
        <v/>
      </c>
    </row>
    <row r="15">
      <c r="A15" s="11" t="n"/>
      <c r="B15" s="11" t="n"/>
      <c r="C15" s="12" t="n"/>
      <c r="D15" s="13">
        <f>IF(C15="",0,MAX(0,C15-Rates!$B$3))</f>
        <v/>
      </c>
      <c r="E15" s="13">
        <f>ROUND(D15*Rates!$B$2,2)</f>
        <v/>
      </c>
      <c r="F15" s="13">
        <f>IF(C15="",0,ROUND(C15*Rates!$B$6,2))</f>
        <v/>
      </c>
      <c r="G15" s="13">
        <f>IF(C15="",0,C15+E15+F15)</f>
        <v/>
      </c>
      <c r="H15" s="14">
        <f>IF(C15="","",G15/C15-1)</f>
        <v/>
      </c>
    </row>
    <row r="16">
      <c r="A16" s="11" t="n"/>
      <c r="B16" s="11" t="n"/>
      <c r="C16" s="12" t="n"/>
      <c r="D16" s="13">
        <f>IF(C16="",0,MAX(0,C16-Rates!$B$3))</f>
        <v/>
      </c>
      <c r="E16" s="13">
        <f>ROUND(D16*Rates!$B$2,2)</f>
        <v/>
      </c>
      <c r="F16" s="13">
        <f>IF(C16="",0,ROUND(C16*Rates!$B$6,2))</f>
        <v/>
      </c>
      <c r="G16" s="13">
        <f>IF(C16="",0,C16+E16+F16)</f>
        <v/>
      </c>
      <c r="H16" s="14">
        <f>IF(C16="","",G16/C16-1)</f>
        <v/>
      </c>
    </row>
    <row r="17">
      <c r="A17" s="11" t="n"/>
      <c r="B17" s="11" t="n"/>
      <c r="C17" s="12" t="n"/>
      <c r="D17" s="13">
        <f>IF(C17="",0,MAX(0,C17-Rates!$B$3))</f>
        <v/>
      </c>
      <c r="E17" s="13">
        <f>ROUND(D17*Rates!$B$2,2)</f>
        <v/>
      </c>
      <c r="F17" s="13">
        <f>IF(C17="",0,ROUND(C17*Rates!$B$6,2))</f>
        <v/>
      </c>
      <c r="G17" s="13">
        <f>IF(C17="",0,C17+E17+F17)</f>
        <v/>
      </c>
      <c r="H17" s="14">
        <f>IF(C17="","",G17/C17-1)</f>
        <v/>
      </c>
    </row>
    <row r="18">
      <c r="A18" s="11" t="n"/>
      <c r="B18" s="11" t="n"/>
      <c r="C18" s="12" t="n"/>
      <c r="D18" s="13">
        <f>IF(C18="",0,MAX(0,C18-Rates!$B$3))</f>
        <v/>
      </c>
      <c r="E18" s="13">
        <f>ROUND(D18*Rates!$B$2,2)</f>
        <v/>
      </c>
      <c r="F18" s="13">
        <f>IF(C18="",0,ROUND(C18*Rates!$B$6,2))</f>
        <v/>
      </c>
      <c r="G18" s="13">
        <f>IF(C18="",0,C18+E18+F18)</f>
        <v/>
      </c>
      <c r="H18" s="14">
        <f>IF(C18="","",G18/C18-1)</f>
        <v/>
      </c>
    </row>
    <row r="19">
      <c r="A19" s="11" t="n"/>
      <c r="B19" s="11" t="n"/>
      <c r="C19" s="12" t="n"/>
      <c r="D19" s="13">
        <f>IF(C19="",0,MAX(0,C19-Rates!$B$3))</f>
        <v/>
      </c>
      <c r="E19" s="13">
        <f>ROUND(D19*Rates!$B$2,2)</f>
        <v/>
      </c>
      <c r="F19" s="13">
        <f>IF(C19="",0,ROUND(C19*Rates!$B$6,2))</f>
        <v/>
      </c>
      <c r="G19" s="13">
        <f>IF(C19="",0,C19+E19+F19)</f>
        <v/>
      </c>
      <c r="H19" s="14">
        <f>IF(C19="","",G19/C19-1)</f>
        <v/>
      </c>
    </row>
    <row r="20">
      <c r="A20" s="11" t="n"/>
      <c r="B20" s="11" t="n"/>
      <c r="C20" s="12" t="n"/>
      <c r="D20" s="13">
        <f>IF(C20="",0,MAX(0,C20-Rates!$B$3))</f>
        <v/>
      </c>
      <c r="E20" s="13">
        <f>ROUND(D20*Rates!$B$2,2)</f>
        <v/>
      </c>
      <c r="F20" s="13">
        <f>IF(C20="",0,ROUND(C20*Rates!$B$6,2))</f>
        <v/>
      </c>
      <c r="G20" s="13">
        <f>IF(C20="",0,C20+E20+F20)</f>
        <v/>
      </c>
      <c r="H20" s="14">
        <f>IF(C20="","",G20/C20-1)</f>
        <v/>
      </c>
    </row>
    <row r="21">
      <c r="A21" s="11" t="n"/>
      <c r="B21" s="11" t="n"/>
      <c r="C21" s="12" t="n"/>
      <c r="D21" s="13">
        <f>IF(C21="",0,MAX(0,C21-Rates!$B$3))</f>
        <v/>
      </c>
      <c r="E21" s="13">
        <f>ROUND(D21*Rates!$B$2,2)</f>
        <v/>
      </c>
      <c r="F21" s="13">
        <f>IF(C21="",0,ROUND(C21*Rates!$B$6,2))</f>
        <v/>
      </c>
      <c r="G21" s="13">
        <f>IF(C21="",0,C21+E21+F21)</f>
        <v/>
      </c>
      <c r="H21" s="14">
        <f>IF(C21="","",G21/C21-1)</f>
        <v/>
      </c>
    </row>
    <row r="22">
      <c r="A22" s="11" t="n"/>
      <c r="B22" s="11" t="n"/>
      <c r="C22" s="12" t="n"/>
      <c r="D22" s="13">
        <f>IF(C22="",0,MAX(0,C22-Rates!$B$3))</f>
        <v/>
      </c>
      <c r="E22" s="13">
        <f>ROUND(D22*Rates!$B$2,2)</f>
        <v/>
      </c>
      <c r="F22" s="13">
        <f>IF(C22="",0,ROUND(C22*Rates!$B$6,2))</f>
        <v/>
      </c>
      <c r="G22" s="13">
        <f>IF(C22="",0,C22+E22+F22)</f>
        <v/>
      </c>
      <c r="H22" s="14">
        <f>IF(C22="","",G22/C22-1)</f>
        <v/>
      </c>
    </row>
    <row r="23">
      <c r="A23" s="11" t="n"/>
      <c r="B23" s="11" t="n"/>
      <c r="C23" s="12" t="n"/>
      <c r="D23" s="13">
        <f>IF(C23="",0,MAX(0,C23-Rates!$B$3))</f>
        <v/>
      </c>
      <c r="E23" s="13">
        <f>ROUND(D23*Rates!$B$2,2)</f>
        <v/>
      </c>
      <c r="F23" s="13">
        <f>IF(C23="",0,ROUND(C23*Rates!$B$6,2))</f>
        <v/>
      </c>
      <c r="G23" s="13">
        <f>IF(C23="",0,C23+E23+F23)</f>
        <v/>
      </c>
      <c r="H23" s="14">
        <f>IF(C23="","",G23/C23-1)</f>
        <v/>
      </c>
    </row>
    <row r="24">
      <c r="A24" s="11" t="n"/>
      <c r="B24" s="11" t="n"/>
      <c r="C24" s="12" t="n"/>
      <c r="D24" s="13">
        <f>IF(C24="",0,MAX(0,C24-Rates!$B$3))</f>
        <v/>
      </c>
      <c r="E24" s="13">
        <f>ROUND(D24*Rates!$B$2,2)</f>
        <v/>
      </c>
      <c r="F24" s="13">
        <f>IF(C24="",0,ROUND(C24*Rates!$B$6,2))</f>
        <v/>
      </c>
      <c r="G24" s="13">
        <f>IF(C24="",0,C24+E24+F24)</f>
        <v/>
      </c>
      <c r="H24" s="14">
        <f>IF(C24="","",G24/C24-1)</f>
        <v/>
      </c>
    </row>
    <row r="25">
      <c r="A25" s="11" t="n"/>
      <c r="B25" s="11" t="n"/>
      <c r="C25" s="12" t="n"/>
      <c r="D25" s="13">
        <f>IF(C25="",0,MAX(0,C25-Rates!$B$3))</f>
        <v/>
      </c>
      <c r="E25" s="13">
        <f>ROUND(D25*Rates!$B$2,2)</f>
        <v/>
      </c>
      <c r="F25" s="13">
        <f>IF(C25="",0,ROUND(C25*Rates!$B$6,2))</f>
        <v/>
      </c>
      <c r="G25" s="13">
        <f>IF(C25="",0,C25+E25+F25)</f>
        <v/>
      </c>
      <c r="H25" s="14">
        <f>IF(C25="","",G25/C25-1)</f>
        <v/>
      </c>
    </row>
    <row r="26">
      <c r="A26" s="11" t="n"/>
      <c r="B26" s="11" t="n"/>
      <c r="C26" s="12" t="n"/>
      <c r="D26" s="13">
        <f>IF(C26="",0,MAX(0,C26-Rates!$B$3))</f>
        <v/>
      </c>
      <c r="E26" s="13">
        <f>ROUND(D26*Rates!$B$2,2)</f>
        <v/>
      </c>
      <c r="F26" s="13">
        <f>IF(C26="",0,ROUND(C26*Rates!$B$6,2))</f>
        <v/>
      </c>
      <c r="G26" s="13">
        <f>IF(C26="",0,C26+E26+F26)</f>
        <v/>
      </c>
      <c r="H26" s="14">
        <f>IF(C26="","",G26/C26-1)</f>
        <v/>
      </c>
    </row>
    <row r="27">
      <c r="A27" s="9" t="inlineStr">
        <is>
          <t>Totals (before Employment Allowance)</t>
        </is>
      </c>
      <c r="B27" s="15" t="n"/>
      <c r="C27" s="16">
        <f>ROUND(SUM(C2:C26),2)</f>
        <v/>
      </c>
      <c r="D27" s="16">
        <f>ROUND(SUM(D2:D26),2)</f>
        <v/>
      </c>
      <c r="E27" s="16">
        <f>ROUND(SUM(E2:E26),2)</f>
        <v/>
      </c>
      <c r="F27" s="16">
        <f>ROUND(SUM(F2:F26),2)</f>
        <v/>
      </c>
      <c r="G27" s="16">
        <f>ROUND(SUM(G2:G26),2)</f>
        <v/>
      </c>
      <c r="H27" s="15" t="n"/>
    </row>
    <row r="29">
      <c r="A29" s="1" t="inlineStr">
        <is>
          <t>SUMMARY FOR THE BUSINESS</t>
        </is>
      </c>
    </row>
    <row r="30">
      <c r="A30" s="17" t="inlineStr">
        <is>
          <t>Headcount on the payroll</t>
        </is>
      </c>
      <c r="B30" s="18">
        <f>COUNTIF(C2:C26,"&gt;0")</f>
        <v/>
      </c>
    </row>
    <row r="31">
      <c r="A31" s="17" t="inlineStr">
        <is>
          <t>Total salaries</t>
        </is>
      </c>
      <c r="B31" s="13">
        <f>C27</f>
        <v/>
      </c>
    </row>
    <row r="32">
      <c r="A32" s="17" t="inlineStr">
        <is>
          <t>Employer NI before the allowance</t>
        </is>
      </c>
      <c r="B32" s="13">
        <f>E27</f>
        <v/>
      </c>
    </row>
    <row r="33">
      <c r="A33" s="17" t="inlineStr">
        <is>
          <t>Employment Allowance claimed</t>
        </is>
      </c>
      <c r="B33" s="13">
        <f>IF(Rates!$B$5="Yes",MIN(Rates!$B$4,B32),0)</f>
        <v/>
      </c>
    </row>
    <row r="34">
      <c r="A34" s="17" t="inlineStr">
        <is>
          <t>Employment Allowance left for later</t>
        </is>
      </c>
      <c r="B34" s="13">
        <f>IF(Rates!$B$5="Yes",Rates!$B$4-B33,0)</f>
        <v/>
      </c>
    </row>
    <row r="35">
      <c r="A35" s="17" t="inlineStr">
        <is>
          <t>Employer NI to pay</t>
        </is>
      </c>
      <c r="B35" s="13">
        <f>ROUND(B32-B33,2)</f>
        <v/>
      </c>
    </row>
    <row r="36">
      <c r="A36" s="17" t="inlineStr">
        <is>
          <t>Employer pension total</t>
        </is>
      </c>
      <c r="B36" s="13">
        <f>F27</f>
        <v/>
      </c>
    </row>
    <row r="37">
      <c r="A37" s="2" t="inlineStr">
        <is>
          <t>TOTAL COST OF EMPLOYMENT</t>
        </is>
      </c>
      <c r="B37" s="19">
        <f>ROUND(B31+B35+B36,2)</f>
        <v/>
      </c>
    </row>
    <row r="38">
      <c r="A38" s="17" t="inlineStr">
        <is>
          <t>On-cost above salary</t>
        </is>
      </c>
      <c r="B38" s="14">
        <f>IF(B31=0,"",B37/B31-1)</f>
        <v/>
      </c>
    </row>
    <row r="39">
      <c r="A39" t="inlineStr">
        <is>
          <t>Employer NI is 15.0% of pay above £5,000 per employee. The Employment Allowance comes off the whole payroll's NI, once per business per year.</t>
        </is>
      </c>
    </row>
    <row r="40">
      <c r="A40" t="inlineStr">
        <is>
          <t>Rates last checked: 15 July 2026. Tax year 2026/27. Change any rate on the Rates tab.</t>
        </is>
      </c>
    </row>
  </sheetData>
  <dataValidations count="1">
    <dataValidation sqref="B2:B26" showDropDown="0" showInputMessage="0" showErrorMessage="0" allowBlank="1" type="list">
      <formula1>"Full time,Part time,Apprentice,Director,Seasonal,Other"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80" customWidth="1" min="3" max="3"/>
  </cols>
  <sheetData>
    <row r="1">
      <c r="A1" s="3" t="inlineStr">
        <is>
          <t>The true cost of one extra hire</t>
        </is>
      </c>
      <c r="B1" s="3" t="inlineStr">
        <is>
          <t>Value</t>
        </is>
      </c>
      <c r="C1" s="3" t="inlineStr">
        <is>
          <t>Notes</t>
        </is>
      </c>
    </row>
    <row r="2">
      <c r="A2" s="4" t="inlineStr">
        <is>
          <t>Proposed annual gross salary</t>
        </is>
      </c>
      <c r="B2" s="7" t="n">
        <v>30000</v>
      </c>
      <c r="C2" s="6" t="inlineStr">
        <is>
          <t>Type the salary you are thinking of offering.</t>
        </is>
      </c>
    </row>
    <row r="3">
      <c r="A3" s="4" t="inlineStr">
        <is>
          <t>Pay above the secondary threshold</t>
        </is>
      </c>
      <c r="B3" s="13">
        <f>MAX(0,B2-Rates!$B$3)</f>
        <v/>
      </c>
      <c r="C3" s="6" t="inlineStr">
        <is>
          <t>Only pay above the threshold carries employer NI.</t>
        </is>
      </c>
    </row>
    <row r="4">
      <c r="A4" s="4" t="inlineStr">
        <is>
          <t>Their employer NI</t>
        </is>
      </c>
      <c r="B4" s="13">
        <f>ROUND(B3*Rates!$B$2,2)</f>
        <v/>
      </c>
      <c r="C4" s="6" t="inlineStr">
        <is>
          <t>The headline NI for this hire before any allowance.</t>
        </is>
      </c>
    </row>
    <row r="5">
      <c r="A5" s="4" t="inlineStr">
        <is>
          <t>Employment Allowance you have left</t>
        </is>
      </c>
      <c r="B5" s="13">
        <f>'Payroll cost'!$B$34</f>
        <v/>
      </c>
      <c r="C5" s="6" t="inlineStr">
        <is>
          <t>Pulled from the Payroll cost tab. Nil if you do not claim it or it is already used up.</t>
        </is>
      </c>
    </row>
    <row r="6">
      <c r="A6" s="4" t="inlineStr">
        <is>
          <t>Employer NI you will actually pay for them</t>
        </is>
      </c>
      <c r="B6" s="13">
        <f>ROUND(MAX(0,B4-B5),2)</f>
        <v/>
      </c>
      <c r="C6" s="6" t="inlineStr">
        <is>
          <t>What your NI bill really goes up by this year. Remember the allowance is a one year pot.</t>
        </is>
      </c>
    </row>
    <row r="7">
      <c r="A7" s="4" t="inlineStr">
        <is>
          <t>Employer pension for them</t>
        </is>
      </c>
      <c r="B7" s="13">
        <f>ROUND(B2*Rates!$B$6,2)</f>
        <v/>
      </c>
      <c r="C7" s="6" t="inlineStr">
        <is>
          <t>At your scheme's employer rate, on full gross salary.</t>
        </is>
      </c>
    </row>
    <row r="8">
      <c r="A8" s="20" t="inlineStr">
        <is>
          <t>TRUE COST OF THIS HIRE, YEAR ONE</t>
        </is>
      </c>
      <c r="B8" s="19">
        <f>ROUND(B2+B6+B7,2)</f>
        <v/>
      </c>
      <c r="C8" s="6" t="inlineStr">
        <is>
          <t>Salary plus the NI you actually pay plus pension.</t>
        </is>
      </c>
    </row>
    <row r="9">
      <c r="A9" s="4" t="inlineStr">
        <is>
          <t>On-cost above the salary</t>
        </is>
      </c>
      <c r="B9" s="14">
        <f>IF(B2=0,"",B8/B2-1)</f>
        <v/>
      </c>
      <c r="C9" s="6" t="inlineStr">
        <is>
          <t>How much you pay on top of the advertised salary, as a percentage.</t>
        </is>
      </c>
    </row>
    <row r="10">
      <c r="A10" s="4" t="inlineStr">
        <is>
          <t>Full cost once the allowance is used up</t>
        </is>
      </c>
      <c r="B10" s="13">
        <f>ROUND(B2+B4+B7,2)</f>
        <v/>
      </c>
      <c r="C10" s="6" t="inlineStr">
        <is>
          <t>The same hire in a year when you have no allowance headroom left. Budget for this one.</t>
        </is>
      </c>
    </row>
    <row r="11">
      <c r="A11" s="4" t="inlineStr">
        <is>
          <t>New total cost of employment</t>
        </is>
      </c>
      <c r="B11" s="13">
        <f>'Payroll cost'!$B$37+B8</f>
        <v/>
      </c>
      <c r="C11" s="6" t="inlineStr">
        <is>
          <t>Your whole payroll cost with this person added.</t>
        </is>
      </c>
    </row>
    <row r="14">
      <c r="A14" t="inlineStr">
        <is>
          <t>This is payroll cost only. Recruitment, equipment, software seats, training, holiday cover and employer's liability insurance are all on top.</t>
        </is>
      </c>
    </row>
    <row r="15">
      <c r="A15" t="inlineStr">
        <is>
          <t>Rates last checked: 15 July 2026. Tax year 2026/27.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2026-09-22T19:37:50Z</dcterms:created>
  <dcterms:modified xmlns:dcterms="http://purl.org/dc/terms/" xmlns:xsi="http://www.w3.org/2001/XMLSchema-instance" xsi:type="dcterms:W3CDTF">2026-09-22T19:37:50Z</dcterms:modified>
</cp:coreProperties>
</file>