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Items" sheetId="2" state="visible" r:id="rId2"/>
    <sheet xmlns:r="http://schemas.openxmlformats.org/officeDocument/2006/relationships" name="Movements" sheetId="3" state="visible" r:id="rId3"/>
    <sheet xmlns:r="http://schemas.openxmlformats.org/officeDocument/2006/relationships" name="Stock on hand" sheetId="4" state="visible" r:id="rId4"/>
    <sheet xmlns:r="http://schemas.openxmlformats.org/officeDocument/2006/relationships" name="Stocktak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yyyy-mm-dd"/>
    <numFmt numFmtId="166" formatCode="DD/MM/YYYY"/>
  </numFmts>
  <fonts count="7">
    <font>
      <name val="Calibri"/>
      <family val="2"/>
      <color theme="1"/>
      <sz val="11"/>
      <scheme val="minor"/>
    </font>
    <font>
      <b val="1"/>
      <sz val="14"/>
    </font>
    <font/>
    <font>
      <b val="1"/>
      <sz val="11"/>
    </font>
    <font>
      <b val="1"/>
      <color rgb="00FFFFFF"/>
    </font>
    <font>
      <b val="1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1F3B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0" pivotButton="0" quotePrefix="0" xfId="0"/>
    <xf numFmtId="164" fontId="0" fillId="0" borderId="0" pivotButton="0" quotePrefix="0" xfId="0"/>
    <xf numFmtId="166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164" fontId="6" fillId="0" borderId="0" pivotButton="0" quotePrefix="0" xfId="0"/>
  </cellXfs>
  <cellStyles count="1">
    <cellStyle name="Normal" xfId="0" builtinId="0" hidden="0"/>
  </cellStyles>
  <dxfs count="3">
    <dxf>
      <font>
        <b val="1"/>
        <color rgb="009C0006"/>
      </font>
      <fill>
        <patternFill patternType="solid">
          <fgColor rgb="00F8CBAD"/>
        </patternFill>
      </fill>
    </dxf>
    <dxf>
      <fill>
        <patternFill patternType="solid">
          <fgColor rgb="00FFE699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Inventory Spreadsheet Template (UK)</t>
        </is>
      </c>
    </row>
    <row r="2">
      <c r="A2" s="2" t="inlineStr"/>
    </row>
    <row r="3">
      <c r="A3" s="3" t="inlineStr">
        <is>
          <t>What it does</t>
        </is>
      </c>
    </row>
    <row r="4">
      <c r="A4" s="2" t="inlineStr">
        <is>
          <t>A stock control spreadsheet built on one rule: never overtype a stock figure. You list items once, log every movement (in, out, adjustment), and the Stock on hand tab works out live balances with red/amber/green reorder alerts. A Stocktake tab reconciles what you counted against what the spreadsheet says.</t>
        </is>
      </c>
    </row>
    <row r="5">
      <c r="A5" s="2" t="inlineStr"/>
    </row>
    <row r="6">
      <c r="A6" s="3" t="inlineStr">
        <is>
          <t>How to use it</t>
        </is>
      </c>
    </row>
    <row r="7">
      <c r="A7" s="2" t="inlineStr">
        <is>
          <t>1. Items tab: one row per SKU with category, unit cost and a reorder point.</t>
        </is>
      </c>
    </row>
    <row r="8">
      <c r="A8" s="2" t="inlineStr">
        <is>
          <t>2. Movements tab: log every receipt as In, every sale or usage as Out (positive quantities), and corrections as Adjustment (positive or negative). Never edit a balance directly.</t>
        </is>
      </c>
    </row>
    <row r="9">
      <c r="A9" s="2" t="inlineStr">
        <is>
          <t>3. Stock on hand tab: updates itself. Red means at or below reorder point, amber means within 25% above it, green means fine.</t>
        </is>
      </c>
    </row>
    <row r="10">
      <c r="A10" s="2" t="inlineStr">
        <is>
          <t>4. Stocktake tab: once a month, count the shelf, enter counted quantities, and investigate any variance before posting it as an Adjustment movement.</t>
        </is>
      </c>
    </row>
    <row r="11">
      <c r="A11" s="2" t="inlineStr"/>
    </row>
    <row r="12">
      <c r="A12" s="3" t="inlineStr">
        <is>
          <t>Assumptions</t>
        </is>
      </c>
    </row>
    <row r="13">
      <c r="A13" s="2" t="inlineStr">
        <is>
          <t>Formulas cover 200 items and 500 movement rows; extend the SUMIFS/VLOOKUP ranges if you need more.</t>
        </is>
      </c>
    </row>
    <row r="14">
      <c r="A14" s="2" t="inlineStr">
        <is>
          <t>Values in GBP. Example rows are illustrative, replace them with your own. Rates last checked: 15 July 2026.</t>
        </is>
      </c>
    </row>
    <row r="15">
      <c r="A15" s="2" t="inlineStr">
        <is>
          <t>Works in Excel and Google Sheets (portable formulas only: SUMIFS, VLOOKUP, IF).</t>
        </is>
      </c>
    </row>
    <row r="16">
      <c r="A16" s="2" t="inlineStr"/>
    </row>
    <row r="17">
      <c r="A17" s="3" t="inlineStr">
        <is>
          <t>Built by Digital Adaption</t>
        </is>
      </c>
    </row>
    <row r="18">
      <c r="A18" s="2" t="inlineStr">
        <is>
          <t>https://digitaladaption.co.uk/downloads/inventory-spreadsheet-template/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8" customWidth="1" min="3" max="3"/>
    <col width="14" customWidth="1" min="4" max="4"/>
    <col width="14" customWidth="1" min="5" max="5"/>
  </cols>
  <sheetData>
    <row r="1">
      <c r="A1" s="4" t="inlineStr">
        <is>
          <t>SKU</t>
        </is>
      </c>
      <c r="B1" s="4" t="inlineStr">
        <is>
          <t>Name</t>
        </is>
      </c>
      <c r="C1" s="4" t="inlineStr">
        <is>
          <t>Category</t>
        </is>
      </c>
      <c r="D1" s="4" t="inlineStr">
        <is>
          <t>Unit cost (£)</t>
        </is>
      </c>
      <c r="E1" s="4" t="inlineStr">
        <is>
          <t>Reorder point</t>
        </is>
      </c>
    </row>
    <row r="2">
      <c r="A2" t="inlineStr">
        <is>
          <t>WID-001</t>
        </is>
      </c>
      <c r="B2" t="inlineStr">
        <is>
          <t>Widget bracket 40mm</t>
        </is>
      </c>
      <c r="C2" t="inlineStr">
        <is>
          <t>Components</t>
        </is>
      </c>
      <c r="D2" s="5" t="n">
        <v>2.4</v>
      </c>
      <c r="E2" t="n">
        <v>50</v>
      </c>
    </row>
    <row r="3">
      <c r="A3" t="inlineStr">
        <is>
          <t>FIX-010</t>
        </is>
      </c>
      <c r="B3" t="inlineStr">
        <is>
          <t>Fixing kit (bag of 20)</t>
        </is>
      </c>
      <c r="C3" t="inlineStr">
        <is>
          <t>Consumables</t>
        </is>
      </c>
      <c r="D3" s="5" t="n">
        <v>1.1</v>
      </c>
      <c r="E3" t="n">
        <v>100</v>
      </c>
    </row>
    <row r="4">
      <c r="A4" t="inlineStr">
        <is>
          <t>PKG-003</t>
        </is>
      </c>
      <c r="B4" t="inlineStr">
        <is>
          <t>Small despatch box</t>
        </is>
      </c>
      <c r="C4" t="inlineStr">
        <is>
          <t>Packaging</t>
        </is>
      </c>
      <c r="D4" s="5" t="n">
        <v>0.35</v>
      </c>
      <c r="E4" t="n">
        <v>200</v>
      </c>
    </row>
    <row r="5">
      <c r="D5" s="5" t="n"/>
    </row>
    <row r="6">
      <c r="D6" s="5" t="n"/>
    </row>
    <row r="7">
      <c r="D7" s="5" t="n"/>
    </row>
    <row r="8">
      <c r="D8" s="5" t="n"/>
    </row>
    <row r="9">
      <c r="D9" s="5" t="n"/>
    </row>
    <row r="10">
      <c r="D10" s="5" t="n"/>
    </row>
    <row r="11">
      <c r="D11" s="5" t="n"/>
    </row>
    <row r="12">
      <c r="D12" s="5" t="n"/>
    </row>
    <row r="13">
      <c r="D13" s="5" t="n"/>
    </row>
    <row r="14">
      <c r="D14" s="5" t="n"/>
    </row>
    <row r="15">
      <c r="D15" s="5" t="n"/>
    </row>
    <row r="16">
      <c r="D16" s="5" t="n"/>
    </row>
    <row r="17">
      <c r="D17" s="5" t="n"/>
    </row>
    <row r="18">
      <c r="D18" s="5" t="n"/>
    </row>
    <row r="19">
      <c r="D19" s="5" t="n"/>
    </row>
    <row r="20">
      <c r="D20" s="5" t="n"/>
    </row>
    <row r="21">
      <c r="D21" s="5" t="n"/>
    </row>
    <row r="22">
      <c r="D22" s="5" t="n"/>
    </row>
    <row r="23">
      <c r="D23" s="5" t="n"/>
    </row>
    <row r="24">
      <c r="D24" s="5" t="n"/>
    </row>
    <row r="25">
      <c r="D25" s="5" t="n"/>
    </row>
    <row r="26">
      <c r="D26" s="5" t="n"/>
    </row>
    <row r="27">
      <c r="D27" s="5" t="n"/>
    </row>
    <row r="28">
      <c r="D28" s="5" t="n"/>
    </row>
    <row r="29">
      <c r="D29" s="5" t="n"/>
    </row>
    <row r="30">
      <c r="D30" s="5" t="n"/>
    </row>
    <row r="31">
      <c r="D31" s="5" t="n"/>
    </row>
    <row r="32">
      <c r="D32" s="5" t="n"/>
    </row>
    <row r="33">
      <c r="D33" s="5" t="n"/>
    </row>
    <row r="34">
      <c r="D34" s="5" t="n"/>
    </row>
    <row r="35">
      <c r="D35" s="5" t="n"/>
    </row>
    <row r="36">
      <c r="D36" s="5" t="n"/>
    </row>
    <row r="37">
      <c r="D37" s="5" t="n"/>
    </row>
    <row r="38">
      <c r="D38" s="5" t="n"/>
    </row>
    <row r="39">
      <c r="D39" s="5" t="n"/>
    </row>
    <row r="40">
      <c r="D40" s="5" t="n"/>
    </row>
    <row r="41">
      <c r="D41" s="5" t="n"/>
    </row>
    <row r="42">
      <c r="D42" s="5" t="n"/>
    </row>
    <row r="43">
      <c r="D43" s="5" t="n"/>
    </row>
    <row r="44">
      <c r="D44" s="5" t="n"/>
    </row>
    <row r="45">
      <c r="D45" s="5" t="n"/>
    </row>
    <row r="46">
      <c r="D46" s="5" t="n"/>
    </row>
    <row r="47">
      <c r="D47" s="5" t="n"/>
    </row>
    <row r="48">
      <c r="D48" s="5" t="n"/>
    </row>
    <row r="49">
      <c r="D49" s="5" t="n"/>
    </row>
    <row r="50">
      <c r="D50" s="5" t="n"/>
    </row>
    <row r="51">
      <c r="D51" s="5" t="n"/>
    </row>
    <row r="52">
      <c r="D52" s="5" t="n"/>
    </row>
    <row r="53">
      <c r="D53" s="5" t="n"/>
    </row>
    <row r="54">
      <c r="D54" s="5" t="n"/>
    </row>
    <row r="55">
      <c r="D55" s="5" t="n"/>
    </row>
    <row r="56">
      <c r="D56" s="5" t="n"/>
    </row>
    <row r="57">
      <c r="D57" s="5" t="n"/>
    </row>
    <row r="58">
      <c r="D58" s="5" t="n"/>
    </row>
    <row r="59">
      <c r="D59" s="5" t="n"/>
    </row>
    <row r="60">
      <c r="D60" s="5" t="n"/>
    </row>
    <row r="61">
      <c r="D61" s="5" t="n"/>
    </row>
    <row r="62">
      <c r="D62" s="5" t="n"/>
    </row>
    <row r="63">
      <c r="D63" s="5" t="n"/>
    </row>
    <row r="64">
      <c r="D64" s="5" t="n"/>
    </row>
    <row r="65">
      <c r="D65" s="5" t="n"/>
    </row>
    <row r="66">
      <c r="D66" s="5" t="n"/>
    </row>
    <row r="67">
      <c r="D67" s="5" t="n"/>
    </row>
    <row r="68">
      <c r="D68" s="5" t="n"/>
    </row>
    <row r="69">
      <c r="D69" s="5" t="n"/>
    </row>
    <row r="70">
      <c r="D70" s="5" t="n"/>
    </row>
    <row r="71">
      <c r="D71" s="5" t="n"/>
    </row>
    <row r="72">
      <c r="D72" s="5" t="n"/>
    </row>
    <row r="73">
      <c r="D73" s="5" t="n"/>
    </row>
    <row r="74">
      <c r="D74" s="5" t="n"/>
    </row>
    <row r="75">
      <c r="D75" s="5" t="n"/>
    </row>
    <row r="76">
      <c r="D76" s="5" t="n"/>
    </row>
    <row r="77">
      <c r="D77" s="5" t="n"/>
    </row>
    <row r="78">
      <c r="D78" s="5" t="n"/>
    </row>
    <row r="79">
      <c r="D79" s="5" t="n"/>
    </row>
    <row r="80">
      <c r="D80" s="5" t="n"/>
    </row>
    <row r="81">
      <c r="D81" s="5" t="n"/>
    </row>
    <row r="82">
      <c r="D82" s="5" t="n"/>
    </row>
    <row r="83">
      <c r="D83" s="5" t="n"/>
    </row>
    <row r="84">
      <c r="D84" s="5" t="n"/>
    </row>
    <row r="85">
      <c r="D85" s="5" t="n"/>
    </row>
    <row r="86">
      <c r="D86" s="5" t="n"/>
    </row>
    <row r="87">
      <c r="D87" s="5" t="n"/>
    </row>
    <row r="88">
      <c r="D88" s="5" t="n"/>
    </row>
    <row r="89">
      <c r="D89" s="5" t="n"/>
    </row>
    <row r="90">
      <c r="D90" s="5" t="n"/>
    </row>
    <row r="91">
      <c r="D91" s="5" t="n"/>
    </row>
    <row r="92">
      <c r="D92" s="5" t="n"/>
    </row>
    <row r="93">
      <c r="D93" s="5" t="n"/>
    </row>
    <row r="94">
      <c r="D94" s="5" t="n"/>
    </row>
    <row r="95">
      <c r="D95" s="5" t="n"/>
    </row>
    <row r="96">
      <c r="D96" s="5" t="n"/>
    </row>
    <row r="97">
      <c r="D97" s="5" t="n"/>
    </row>
    <row r="98">
      <c r="D98" s="5" t="n"/>
    </row>
    <row r="99">
      <c r="D99" s="5" t="n"/>
    </row>
    <row r="100">
      <c r="D100" s="5" t="n"/>
    </row>
    <row r="101">
      <c r="D101" s="5" t="n"/>
    </row>
    <row r="102">
      <c r="D102" s="5" t="n"/>
    </row>
    <row r="103">
      <c r="D103" s="5" t="n"/>
    </row>
    <row r="104">
      <c r="D104" s="5" t="n"/>
    </row>
    <row r="105">
      <c r="D105" s="5" t="n"/>
    </row>
    <row r="106">
      <c r="D106" s="5" t="n"/>
    </row>
    <row r="107">
      <c r="D107" s="5" t="n"/>
    </row>
    <row r="108">
      <c r="D108" s="5" t="n"/>
    </row>
    <row r="109">
      <c r="D109" s="5" t="n"/>
    </row>
    <row r="110">
      <c r="D110" s="5" t="n"/>
    </row>
    <row r="111">
      <c r="D111" s="5" t="n"/>
    </row>
    <row r="112">
      <c r="D112" s="5" t="n"/>
    </row>
    <row r="113">
      <c r="D113" s="5" t="n"/>
    </row>
    <row r="114">
      <c r="D114" s="5" t="n"/>
    </row>
    <row r="115">
      <c r="D115" s="5" t="n"/>
    </row>
    <row r="116">
      <c r="D116" s="5" t="n"/>
    </row>
    <row r="117">
      <c r="D117" s="5" t="n"/>
    </row>
    <row r="118">
      <c r="D118" s="5" t="n"/>
    </row>
    <row r="119">
      <c r="D119" s="5" t="n"/>
    </row>
    <row r="120">
      <c r="D120" s="5" t="n"/>
    </row>
    <row r="121">
      <c r="D121" s="5" t="n"/>
    </row>
    <row r="122">
      <c r="D122" s="5" t="n"/>
    </row>
    <row r="123">
      <c r="D123" s="5" t="n"/>
    </row>
    <row r="124">
      <c r="D124" s="5" t="n"/>
    </row>
    <row r="125">
      <c r="D125" s="5" t="n"/>
    </row>
    <row r="126">
      <c r="D126" s="5" t="n"/>
    </row>
    <row r="127">
      <c r="D127" s="5" t="n"/>
    </row>
    <row r="128">
      <c r="D128" s="5" t="n"/>
    </row>
    <row r="129">
      <c r="D129" s="5" t="n"/>
    </row>
    <row r="130">
      <c r="D130" s="5" t="n"/>
    </row>
    <row r="131">
      <c r="D131" s="5" t="n"/>
    </row>
    <row r="132">
      <c r="D132" s="5" t="n"/>
    </row>
    <row r="133">
      <c r="D133" s="5" t="n"/>
    </row>
    <row r="134">
      <c r="D134" s="5" t="n"/>
    </row>
    <row r="135">
      <c r="D135" s="5" t="n"/>
    </row>
    <row r="136">
      <c r="D136" s="5" t="n"/>
    </row>
    <row r="137">
      <c r="D137" s="5" t="n"/>
    </row>
    <row r="138">
      <c r="D138" s="5" t="n"/>
    </row>
    <row r="139">
      <c r="D139" s="5" t="n"/>
    </row>
    <row r="140">
      <c r="D140" s="5" t="n"/>
    </row>
    <row r="141">
      <c r="D141" s="5" t="n"/>
    </row>
    <row r="142">
      <c r="D142" s="5" t="n"/>
    </row>
    <row r="143">
      <c r="D143" s="5" t="n"/>
    </row>
    <row r="144">
      <c r="D144" s="5" t="n"/>
    </row>
    <row r="145">
      <c r="D145" s="5" t="n"/>
    </row>
    <row r="146">
      <c r="D146" s="5" t="n"/>
    </row>
    <row r="147">
      <c r="D147" s="5" t="n"/>
    </row>
    <row r="148">
      <c r="D148" s="5" t="n"/>
    </row>
    <row r="149">
      <c r="D149" s="5" t="n"/>
    </row>
    <row r="150">
      <c r="D150" s="5" t="n"/>
    </row>
    <row r="151">
      <c r="D151" s="5" t="n"/>
    </row>
    <row r="152">
      <c r="D152" s="5" t="n"/>
    </row>
    <row r="153">
      <c r="D153" s="5" t="n"/>
    </row>
    <row r="154">
      <c r="D154" s="5" t="n"/>
    </row>
    <row r="155">
      <c r="D155" s="5" t="n"/>
    </row>
    <row r="156">
      <c r="D156" s="5" t="n"/>
    </row>
    <row r="157">
      <c r="D157" s="5" t="n"/>
    </row>
    <row r="158">
      <c r="D158" s="5" t="n"/>
    </row>
    <row r="159">
      <c r="D159" s="5" t="n"/>
    </row>
    <row r="160">
      <c r="D160" s="5" t="n"/>
    </row>
    <row r="161">
      <c r="D161" s="5" t="n"/>
    </row>
    <row r="162">
      <c r="D162" s="5" t="n"/>
    </row>
    <row r="163">
      <c r="D163" s="5" t="n"/>
    </row>
    <row r="164">
      <c r="D164" s="5" t="n"/>
    </row>
    <row r="165">
      <c r="D165" s="5" t="n"/>
    </row>
    <row r="166">
      <c r="D166" s="5" t="n"/>
    </row>
    <row r="167">
      <c r="D167" s="5" t="n"/>
    </row>
    <row r="168">
      <c r="D168" s="5" t="n"/>
    </row>
    <row r="169">
      <c r="D169" s="5" t="n"/>
    </row>
    <row r="170">
      <c r="D170" s="5" t="n"/>
    </row>
    <row r="171">
      <c r="D171" s="5" t="n"/>
    </row>
    <row r="172">
      <c r="D172" s="5" t="n"/>
    </row>
    <row r="173">
      <c r="D173" s="5" t="n"/>
    </row>
    <row r="174">
      <c r="D174" s="5" t="n"/>
    </row>
    <row r="175">
      <c r="D175" s="5" t="n"/>
    </row>
    <row r="176">
      <c r="D176" s="5" t="n"/>
    </row>
    <row r="177">
      <c r="D177" s="5" t="n"/>
    </row>
    <row r="178">
      <c r="D178" s="5" t="n"/>
    </row>
    <row r="179">
      <c r="D179" s="5" t="n"/>
    </row>
    <row r="180">
      <c r="D180" s="5" t="n"/>
    </row>
    <row r="181">
      <c r="D181" s="5" t="n"/>
    </row>
    <row r="182">
      <c r="D182" s="5" t="n"/>
    </row>
    <row r="183">
      <c r="D183" s="5" t="n"/>
    </row>
    <row r="184">
      <c r="D184" s="5" t="n"/>
    </row>
    <row r="185">
      <c r="D185" s="5" t="n"/>
    </row>
    <row r="186">
      <c r="D186" s="5" t="n"/>
    </row>
    <row r="187">
      <c r="D187" s="5" t="n"/>
    </row>
    <row r="188">
      <c r="D188" s="5" t="n"/>
    </row>
    <row r="189">
      <c r="D189" s="5" t="n"/>
    </row>
    <row r="190">
      <c r="D190" s="5" t="n"/>
    </row>
    <row r="191">
      <c r="D191" s="5" t="n"/>
    </row>
    <row r="192">
      <c r="D192" s="5" t="n"/>
    </row>
    <row r="193">
      <c r="D193" s="5" t="n"/>
    </row>
    <row r="194">
      <c r="D194" s="5" t="n"/>
    </row>
    <row r="195">
      <c r="D195" s="5" t="n"/>
    </row>
    <row r="196">
      <c r="D196" s="5" t="n"/>
    </row>
    <row r="197">
      <c r="D197" s="5" t="n"/>
    </row>
    <row r="198">
      <c r="D198" s="5" t="n"/>
    </row>
    <row r="199">
      <c r="D199" s="5" t="n"/>
    </row>
    <row r="200">
      <c r="D200" s="5" t="n"/>
    </row>
  </sheetData>
  <dataValidations count="1">
    <dataValidation sqref="C2:C200" showDropDown="0" showInputMessage="0" showErrorMessage="0" allowBlank="1" type="list">
      <formula1>"Raw materials,Components,Finished goods,Packaging,Consumables,Spares,Other"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  <col width="10" customWidth="1" min="4" max="4"/>
    <col width="26" customWidth="1" min="5" max="5"/>
  </cols>
  <sheetData>
    <row r="1">
      <c r="A1" s="4" t="inlineStr">
        <is>
          <t>Date</t>
        </is>
      </c>
      <c r="B1" s="4" t="inlineStr">
        <is>
          <t>SKU</t>
        </is>
      </c>
      <c r="C1" s="4" t="inlineStr">
        <is>
          <t>Type</t>
        </is>
      </c>
      <c r="D1" s="4" t="inlineStr">
        <is>
          <t>Qty</t>
        </is>
      </c>
      <c r="E1" s="4" t="inlineStr">
        <is>
          <t>Reference</t>
        </is>
      </c>
    </row>
    <row r="2">
      <c r="A2" s="6" t="n">
        <v>46204</v>
      </c>
      <c r="B2" t="inlineStr">
        <is>
          <t>WID-001</t>
        </is>
      </c>
      <c r="C2" t="inlineStr">
        <is>
          <t>In</t>
        </is>
      </c>
      <c r="D2" t="n">
        <v>80</v>
      </c>
      <c r="E2" t="inlineStr">
        <is>
          <t>PO 1042</t>
        </is>
      </c>
    </row>
    <row r="3">
      <c r="A3" s="6" t="n">
        <v>46204</v>
      </c>
      <c r="B3" t="inlineStr">
        <is>
          <t>FIX-010</t>
        </is>
      </c>
      <c r="C3" t="inlineStr">
        <is>
          <t>In</t>
        </is>
      </c>
      <c r="D3" t="n">
        <v>250</v>
      </c>
      <c r="E3" t="inlineStr">
        <is>
          <t>PO 1042</t>
        </is>
      </c>
    </row>
    <row r="4">
      <c r="A4" s="6" t="n">
        <v>46206</v>
      </c>
      <c r="B4" t="inlineStr">
        <is>
          <t>WID-001</t>
        </is>
      </c>
      <c r="C4" t="inlineStr">
        <is>
          <t>Out</t>
        </is>
      </c>
      <c r="D4" t="n">
        <v>45</v>
      </c>
      <c r="E4" t="inlineStr">
        <is>
          <t>Job 217</t>
        </is>
      </c>
    </row>
    <row r="5">
      <c r="A5" s="6" t="n">
        <v>46208</v>
      </c>
      <c r="B5" t="inlineStr">
        <is>
          <t>PKG-003</t>
        </is>
      </c>
      <c r="C5" t="inlineStr">
        <is>
          <t>In</t>
        </is>
      </c>
      <c r="D5" t="n">
        <v>300</v>
      </c>
      <c r="E5" t="inlineStr">
        <is>
          <t>PO 1044</t>
        </is>
      </c>
    </row>
    <row r="6">
      <c r="A6" s="6" t="n">
        <v>46211</v>
      </c>
      <c r="B6" t="inlineStr">
        <is>
          <t>FIX-010</t>
        </is>
      </c>
      <c r="C6" t="inlineStr">
        <is>
          <t>Out</t>
        </is>
      </c>
      <c r="D6" t="n">
        <v>60</v>
      </c>
      <c r="E6" t="inlineStr">
        <is>
          <t>Job 219</t>
        </is>
      </c>
    </row>
    <row r="7">
      <c r="A7" s="6" t="n">
        <v>46213</v>
      </c>
      <c r="B7" t="inlineStr">
        <is>
          <t>PKG-003</t>
        </is>
      </c>
      <c r="C7" t="inlineStr">
        <is>
          <t>Out</t>
        </is>
      </c>
      <c r="D7" t="n">
        <v>70</v>
      </c>
      <c r="E7" t="inlineStr">
        <is>
          <t>Job 221</t>
        </is>
      </c>
    </row>
    <row r="8">
      <c r="A8" s="6" t="n">
        <v>46215</v>
      </c>
      <c r="B8" t="inlineStr">
        <is>
          <t>WID-001</t>
        </is>
      </c>
      <c r="C8" t="inlineStr">
        <is>
          <t>Adjustment</t>
        </is>
      </c>
      <c r="D8" t="n">
        <v>-2</v>
      </c>
      <c r="E8" t="inlineStr">
        <is>
          <t>June stocktake, damaged</t>
        </is>
      </c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  <row r="14">
      <c r="A14" s="6" t="n"/>
    </row>
    <row r="15">
      <c r="A15" s="6" t="n"/>
    </row>
    <row r="16">
      <c r="A16" s="6" t="n"/>
    </row>
    <row r="17">
      <c r="A17" s="6" t="n"/>
    </row>
    <row r="18">
      <c r="A18" s="6" t="n"/>
    </row>
    <row r="19">
      <c r="A19" s="6" t="n"/>
    </row>
    <row r="20">
      <c r="A20" s="6" t="n"/>
    </row>
    <row r="21">
      <c r="A21" s="6" t="n"/>
    </row>
    <row r="22">
      <c r="A22" s="6" t="n"/>
    </row>
    <row r="23">
      <c r="A23" s="6" t="n"/>
    </row>
    <row r="24">
      <c r="A24" s="6" t="n"/>
    </row>
    <row r="25">
      <c r="A25" s="6" t="n"/>
    </row>
    <row r="26">
      <c r="A26" s="6" t="n"/>
    </row>
    <row r="27">
      <c r="A27" s="6" t="n"/>
    </row>
    <row r="28">
      <c r="A28" s="6" t="n"/>
    </row>
    <row r="29">
      <c r="A29" s="6" t="n"/>
    </row>
    <row r="30">
      <c r="A30" s="6" t="n"/>
    </row>
    <row r="31">
      <c r="A31" s="6" t="n"/>
    </row>
    <row r="32">
      <c r="A32" s="6" t="n"/>
    </row>
    <row r="33">
      <c r="A33" s="6" t="n"/>
    </row>
    <row r="34">
      <c r="A34" s="6" t="n"/>
    </row>
    <row r="35">
      <c r="A35" s="6" t="n"/>
    </row>
    <row r="36">
      <c r="A36" s="6" t="n"/>
    </row>
    <row r="37">
      <c r="A37" s="6" t="n"/>
    </row>
    <row r="38">
      <c r="A38" s="6" t="n"/>
    </row>
    <row r="39">
      <c r="A39" s="6" t="n"/>
    </row>
    <row r="40">
      <c r="A40" s="6" t="n"/>
    </row>
    <row r="41">
      <c r="A41" s="6" t="n"/>
    </row>
    <row r="42">
      <c r="A42" s="6" t="n"/>
    </row>
    <row r="43">
      <c r="A43" s="6" t="n"/>
    </row>
    <row r="44">
      <c r="A44" s="6" t="n"/>
    </row>
    <row r="45">
      <c r="A45" s="6" t="n"/>
    </row>
    <row r="46">
      <c r="A46" s="6" t="n"/>
    </row>
    <row r="47">
      <c r="A47" s="6" t="n"/>
    </row>
    <row r="48">
      <c r="A48" s="6" t="n"/>
    </row>
    <row r="49">
      <c r="A49" s="6" t="n"/>
    </row>
    <row r="50">
      <c r="A50" s="6" t="n"/>
    </row>
    <row r="51">
      <c r="A51" s="6" t="n"/>
    </row>
    <row r="52">
      <c r="A52" s="6" t="n"/>
    </row>
    <row r="53">
      <c r="A53" s="6" t="n"/>
    </row>
    <row r="54">
      <c r="A54" s="6" t="n"/>
    </row>
    <row r="55">
      <c r="A55" s="6" t="n"/>
    </row>
    <row r="56">
      <c r="A56" s="6" t="n"/>
    </row>
    <row r="57">
      <c r="A57" s="6" t="n"/>
    </row>
    <row r="58">
      <c r="A58" s="6" t="n"/>
    </row>
    <row r="59">
      <c r="A59" s="6" t="n"/>
    </row>
    <row r="60">
      <c r="A60" s="6" t="n"/>
    </row>
    <row r="61">
      <c r="A61" s="6" t="n"/>
    </row>
    <row r="62">
      <c r="A62" s="6" t="n"/>
    </row>
    <row r="63">
      <c r="A63" s="6" t="n"/>
    </row>
    <row r="64">
      <c r="A64" s="6" t="n"/>
    </row>
    <row r="65">
      <c r="A65" s="6" t="n"/>
    </row>
    <row r="66">
      <c r="A66" s="6" t="n"/>
    </row>
    <row r="67">
      <c r="A67" s="6" t="n"/>
    </row>
    <row r="68">
      <c r="A68" s="6" t="n"/>
    </row>
    <row r="69">
      <c r="A69" s="6" t="n"/>
    </row>
    <row r="70">
      <c r="A70" s="6" t="n"/>
    </row>
    <row r="71">
      <c r="A71" s="6" t="n"/>
    </row>
    <row r="72">
      <c r="A72" s="6" t="n"/>
    </row>
    <row r="73">
      <c r="A73" s="6" t="n"/>
    </row>
    <row r="74">
      <c r="A74" s="6" t="n"/>
    </row>
    <row r="75">
      <c r="A75" s="6" t="n"/>
    </row>
    <row r="76">
      <c r="A76" s="6" t="n"/>
    </row>
    <row r="77">
      <c r="A77" s="6" t="n"/>
    </row>
    <row r="78">
      <c r="A78" s="6" t="n"/>
    </row>
    <row r="79">
      <c r="A79" s="6" t="n"/>
    </row>
    <row r="80">
      <c r="A80" s="6" t="n"/>
    </row>
    <row r="81">
      <c r="A81" s="6" t="n"/>
    </row>
    <row r="82">
      <c r="A82" s="6" t="n"/>
    </row>
    <row r="83">
      <c r="A83" s="6" t="n"/>
    </row>
    <row r="84">
      <c r="A84" s="6" t="n"/>
    </row>
    <row r="85">
      <c r="A85" s="6" t="n"/>
    </row>
    <row r="86">
      <c r="A86" s="6" t="n"/>
    </row>
    <row r="87">
      <c r="A87" s="6" t="n"/>
    </row>
    <row r="88">
      <c r="A88" s="6" t="n"/>
    </row>
    <row r="89">
      <c r="A89" s="6" t="n"/>
    </row>
    <row r="90">
      <c r="A90" s="6" t="n"/>
    </row>
    <row r="91">
      <c r="A91" s="6" t="n"/>
    </row>
    <row r="92">
      <c r="A92" s="6" t="n"/>
    </row>
    <row r="93">
      <c r="A93" s="6" t="n"/>
    </row>
    <row r="94">
      <c r="A94" s="6" t="n"/>
    </row>
    <row r="95">
      <c r="A95" s="6" t="n"/>
    </row>
    <row r="96">
      <c r="A96" s="6" t="n"/>
    </row>
    <row r="97">
      <c r="A97" s="6" t="n"/>
    </row>
    <row r="98">
      <c r="A98" s="6" t="n"/>
    </row>
    <row r="99">
      <c r="A99" s="6" t="n"/>
    </row>
    <row r="100">
      <c r="A100" s="6" t="n"/>
    </row>
    <row r="101">
      <c r="A101" s="6" t="n"/>
    </row>
    <row r="102">
      <c r="A102" s="6" t="n"/>
    </row>
    <row r="103">
      <c r="A103" s="6" t="n"/>
    </row>
    <row r="104">
      <c r="A104" s="6" t="n"/>
    </row>
    <row r="105">
      <c r="A105" s="6" t="n"/>
    </row>
    <row r="106">
      <c r="A106" s="6" t="n"/>
    </row>
    <row r="107">
      <c r="A107" s="6" t="n"/>
    </row>
    <row r="108">
      <c r="A108" s="6" t="n"/>
    </row>
    <row r="109">
      <c r="A109" s="6" t="n"/>
    </row>
    <row r="110">
      <c r="A110" s="6" t="n"/>
    </row>
    <row r="111">
      <c r="A111" s="6" t="n"/>
    </row>
    <row r="112">
      <c r="A112" s="6" t="n"/>
    </row>
    <row r="113">
      <c r="A113" s="6" t="n"/>
    </row>
    <row r="114">
      <c r="A114" s="6" t="n"/>
    </row>
    <row r="115">
      <c r="A115" s="6" t="n"/>
    </row>
    <row r="116">
      <c r="A116" s="6" t="n"/>
    </row>
    <row r="117">
      <c r="A117" s="6" t="n"/>
    </row>
    <row r="118">
      <c r="A118" s="6" t="n"/>
    </row>
    <row r="119">
      <c r="A119" s="6" t="n"/>
    </row>
    <row r="120">
      <c r="A120" s="6" t="n"/>
    </row>
    <row r="121">
      <c r="A121" s="6" t="n"/>
    </row>
    <row r="122">
      <c r="A122" s="6" t="n"/>
    </row>
    <row r="123">
      <c r="A123" s="6" t="n"/>
    </row>
    <row r="124">
      <c r="A124" s="6" t="n"/>
    </row>
    <row r="125">
      <c r="A125" s="6" t="n"/>
    </row>
    <row r="126">
      <c r="A126" s="6" t="n"/>
    </row>
    <row r="127">
      <c r="A127" s="6" t="n"/>
    </row>
    <row r="128">
      <c r="A128" s="6" t="n"/>
    </row>
    <row r="129">
      <c r="A129" s="6" t="n"/>
    </row>
    <row r="130">
      <c r="A130" s="6" t="n"/>
    </row>
    <row r="131">
      <c r="A131" s="6" t="n"/>
    </row>
    <row r="132">
      <c r="A132" s="6" t="n"/>
    </row>
    <row r="133">
      <c r="A133" s="6" t="n"/>
    </row>
    <row r="134">
      <c r="A134" s="6" t="n"/>
    </row>
    <row r="135">
      <c r="A135" s="6" t="n"/>
    </row>
    <row r="136">
      <c r="A136" s="6" t="n"/>
    </row>
    <row r="137">
      <c r="A137" s="6" t="n"/>
    </row>
    <row r="138">
      <c r="A138" s="6" t="n"/>
    </row>
    <row r="139">
      <c r="A139" s="6" t="n"/>
    </row>
    <row r="140">
      <c r="A140" s="6" t="n"/>
    </row>
    <row r="141">
      <c r="A141" s="6" t="n"/>
    </row>
    <row r="142">
      <c r="A142" s="6" t="n"/>
    </row>
    <row r="143">
      <c r="A143" s="6" t="n"/>
    </row>
    <row r="144">
      <c r="A144" s="6" t="n"/>
    </row>
    <row r="145">
      <c r="A145" s="6" t="n"/>
    </row>
    <row r="146">
      <c r="A146" s="6" t="n"/>
    </row>
    <row r="147">
      <c r="A147" s="6" t="n"/>
    </row>
    <row r="148">
      <c r="A148" s="6" t="n"/>
    </row>
    <row r="149">
      <c r="A149" s="6" t="n"/>
    </row>
    <row r="150">
      <c r="A150" s="6" t="n"/>
    </row>
    <row r="151">
      <c r="A151" s="6" t="n"/>
    </row>
    <row r="152">
      <c r="A152" s="6" t="n"/>
    </row>
    <row r="153">
      <c r="A153" s="6" t="n"/>
    </row>
    <row r="154">
      <c r="A154" s="6" t="n"/>
    </row>
    <row r="155">
      <c r="A155" s="6" t="n"/>
    </row>
    <row r="156">
      <c r="A156" s="6" t="n"/>
    </row>
    <row r="157">
      <c r="A157" s="6" t="n"/>
    </row>
    <row r="158">
      <c r="A158" s="6" t="n"/>
    </row>
    <row r="159">
      <c r="A159" s="6" t="n"/>
    </row>
    <row r="160">
      <c r="A160" s="6" t="n"/>
    </row>
    <row r="161">
      <c r="A161" s="6" t="n"/>
    </row>
    <row r="162">
      <c r="A162" s="6" t="n"/>
    </row>
    <row r="163">
      <c r="A163" s="6" t="n"/>
    </row>
    <row r="164">
      <c r="A164" s="6" t="n"/>
    </row>
    <row r="165">
      <c r="A165" s="6" t="n"/>
    </row>
    <row r="166">
      <c r="A166" s="6" t="n"/>
    </row>
    <row r="167">
      <c r="A167" s="6" t="n"/>
    </row>
    <row r="168">
      <c r="A168" s="6" t="n"/>
    </row>
    <row r="169">
      <c r="A169" s="6" t="n"/>
    </row>
    <row r="170">
      <c r="A170" s="6" t="n"/>
    </row>
    <row r="171">
      <c r="A171" s="6" t="n"/>
    </row>
    <row r="172">
      <c r="A172" s="6" t="n"/>
    </row>
    <row r="173">
      <c r="A173" s="6" t="n"/>
    </row>
    <row r="174">
      <c r="A174" s="6" t="n"/>
    </row>
    <row r="175">
      <c r="A175" s="6" t="n"/>
    </row>
    <row r="176">
      <c r="A176" s="6" t="n"/>
    </row>
    <row r="177">
      <c r="A177" s="6" t="n"/>
    </row>
    <row r="178">
      <c r="A178" s="6" t="n"/>
    </row>
    <row r="179">
      <c r="A179" s="6" t="n"/>
    </row>
    <row r="180">
      <c r="A180" s="6" t="n"/>
    </row>
    <row r="181">
      <c r="A181" s="6" t="n"/>
    </row>
    <row r="182">
      <c r="A182" s="6" t="n"/>
    </row>
    <row r="183">
      <c r="A183" s="6" t="n"/>
    </row>
    <row r="184">
      <c r="A184" s="6" t="n"/>
    </row>
    <row r="185">
      <c r="A185" s="6" t="n"/>
    </row>
    <row r="186">
      <c r="A186" s="6" t="n"/>
    </row>
    <row r="187">
      <c r="A187" s="6" t="n"/>
    </row>
    <row r="188">
      <c r="A188" s="6" t="n"/>
    </row>
    <row r="189">
      <c r="A189" s="6" t="n"/>
    </row>
    <row r="190">
      <c r="A190" s="6" t="n"/>
    </row>
    <row r="191">
      <c r="A191" s="6" t="n"/>
    </row>
    <row r="192">
      <c r="A192" s="6" t="n"/>
    </row>
    <row r="193">
      <c r="A193" s="6" t="n"/>
    </row>
    <row r="194">
      <c r="A194" s="6" t="n"/>
    </row>
    <row r="195">
      <c r="A195" s="6" t="n"/>
    </row>
    <row r="196">
      <c r="A196" s="6" t="n"/>
    </row>
    <row r="197">
      <c r="A197" s="6" t="n"/>
    </row>
    <row r="198">
      <c r="A198" s="6" t="n"/>
    </row>
    <row r="199">
      <c r="A199" s="6" t="n"/>
    </row>
    <row r="200">
      <c r="A200" s="6" t="n"/>
    </row>
    <row r="201">
      <c r="A201" s="6" t="n"/>
    </row>
    <row r="202">
      <c r="A202" s="6" t="n"/>
    </row>
    <row r="203">
      <c r="A203" s="6" t="n"/>
    </row>
    <row r="204">
      <c r="A204" s="6" t="n"/>
    </row>
    <row r="205">
      <c r="A205" s="6" t="n"/>
    </row>
    <row r="206">
      <c r="A206" s="6" t="n"/>
    </row>
    <row r="207">
      <c r="A207" s="6" t="n"/>
    </row>
    <row r="208">
      <c r="A208" s="6" t="n"/>
    </row>
    <row r="209">
      <c r="A209" s="6" t="n"/>
    </row>
    <row r="210">
      <c r="A210" s="6" t="n"/>
    </row>
    <row r="211">
      <c r="A211" s="6" t="n"/>
    </row>
    <row r="212">
      <c r="A212" s="6" t="n"/>
    </row>
    <row r="213">
      <c r="A213" s="6" t="n"/>
    </row>
    <row r="214">
      <c r="A214" s="6" t="n"/>
    </row>
    <row r="215">
      <c r="A215" s="6" t="n"/>
    </row>
    <row r="216">
      <c r="A216" s="6" t="n"/>
    </row>
    <row r="217">
      <c r="A217" s="6" t="n"/>
    </row>
    <row r="218">
      <c r="A218" s="6" t="n"/>
    </row>
    <row r="219">
      <c r="A219" s="6" t="n"/>
    </row>
    <row r="220">
      <c r="A220" s="6" t="n"/>
    </row>
    <row r="221">
      <c r="A221" s="6" t="n"/>
    </row>
    <row r="222">
      <c r="A222" s="6" t="n"/>
    </row>
    <row r="223">
      <c r="A223" s="6" t="n"/>
    </row>
    <row r="224">
      <c r="A224" s="6" t="n"/>
    </row>
    <row r="225">
      <c r="A225" s="6" t="n"/>
    </row>
    <row r="226">
      <c r="A226" s="6" t="n"/>
    </row>
    <row r="227">
      <c r="A227" s="6" t="n"/>
    </row>
    <row r="228">
      <c r="A228" s="6" t="n"/>
    </row>
    <row r="229">
      <c r="A229" s="6" t="n"/>
    </row>
    <row r="230">
      <c r="A230" s="6" t="n"/>
    </row>
    <row r="231">
      <c r="A231" s="6" t="n"/>
    </row>
    <row r="232">
      <c r="A232" s="6" t="n"/>
    </row>
    <row r="233">
      <c r="A233" s="6" t="n"/>
    </row>
    <row r="234">
      <c r="A234" s="6" t="n"/>
    </row>
    <row r="235">
      <c r="A235" s="6" t="n"/>
    </row>
    <row r="236">
      <c r="A236" s="6" t="n"/>
    </row>
    <row r="237">
      <c r="A237" s="6" t="n"/>
    </row>
    <row r="238">
      <c r="A238" s="6" t="n"/>
    </row>
    <row r="239">
      <c r="A239" s="6" t="n"/>
    </row>
    <row r="240">
      <c r="A240" s="6" t="n"/>
    </row>
    <row r="241">
      <c r="A241" s="6" t="n"/>
    </row>
    <row r="242">
      <c r="A242" s="6" t="n"/>
    </row>
    <row r="243">
      <c r="A243" s="6" t="n"/>
    </row>
    <row r="244">
      <c r="A244" s="6" t="n"/>
    </row>
    <row r="245">
      <c r="A245" s="6" t="n"/>
    </row>
    <row r="246">
      <c r="A246" s="6" t="n"/>
    </row>
    <row r="247">
      <c r="A247" s="6" t="n"/>
    </row>
    <row r="248">
      <c r="A248" s="6" t="n"/>
    </row>
    <row r="249">
      <c r="A249" s="6" t="n"/>
    </row>
    <row r="250">
      <c r="A250" s="6" t="n"/>
    </row>
    <row r="251">
      <c r="A251" s="6" t="n"/>
    </row>
    <row r="252">
      <c r="A252" s="6" t="n"/>
    </row>
    <row r="253">
      <c r="A253" s="6" t="n"/>
    </row>
    <row r="254">
      <c r="A254" s="6" t="n"/>
    </row>
    <row r="255">
      <c r="A255" s="6" t="n"/>
    </row>
    <row r="256">
      <c r="A256" s="6" t="n"/>
    </row>
    <row r="257">
      <c r="A257" s="6" t="n"/>
    </row>
    <row r="258">
      <c r="A258" s="6" t="n"/>
    </row>
    <row r="259">
      <c r="A259" s="6" t="n"/>
    </row>
    <row r="260">
      <c r="A260" s="6" t="n"/>
    </row>
    <row r="261">
      <c r="A261" s="6" t="n"/>
    </row>
    <row r="262">
      <c r="A262" s="6" t="n"/>
    </row>
    <row r="263">
      <c r="A263" s="6" t="n"/>
    </row>
    <row r="264">
      <c r="A264" s="6" t="n"/>
    </row>
    <row r="265">
      <c r="A265" s="6" t="n"/>
    </row>
    <row r="266">
      <c r="A266" s="6" t="n"/>
    </row>
    <row r="267">
      <c r="A267" s="6" t="n"/>
    </row>
    <row r="268">
      <c r="A268" s="6" t="n"/>
    </row>
    <row r="269">
      <c r="A269" s="6" t="n"/>
    </row>
    <row r="270">
      <c r="A270" s="6" t="n"/>
    </row>
    <row r="271">
      <c r="A271" s="6" t="n"/>
    </row>
    <row r="272">
      <c r="A272" s="6" t="n"/>
    </row>
    <row r="273">
      <c r="A273" s="6" t="n"/>
    </row>
    <row r="274">
      <c r="A274" s="6" t="n"/>
    </row>
    <row r="275">
      <c r="A275" s="6" t="n"/>
    </row>
    <row r="276">
      <c r="A276" s="6" t="n"/>
    </row>
    <row r="277">
      <c r="A277" s="6" t="n"/>
    </row>
    <row r="278">
      <c r="A278" s="6" t="n"/>
    </row>
    <row r="279">
      <c r="A279" s="6" t="n"/>
    </row>
    <row r="280">
      <c r="A280" s="6" t="n"/>
    </row>
    <row r="281">
      <c r="A281" s="6" t="n"/>
    </row>
    <row r="282">
      <c r="A282" s="6" t="n"/>
    </row>
    <row r="283">
      <c r="A283" s="6" t="n"/>
    </row>
    <row r="284">
      <c r="A284" s="6" t="n"/>
    </row>
    <row r="285">
      <c r="A285" s="6" t="n"/>
    </row>
    <row r="286">
      <c r="A286" s="6" t="n"/>
    </row>
    <row r="287">
      <c r="A287" s="6" t="n"/>
    </row>
    <row r="288">
      <c r="A288" s="6" t="n"/>
    </row>
    <row r="289">
      <c r="A289" s="6" t="n"/>
    </row>
    <row r="290">
      <c r="A290" s="6" t="n"/>
    </row>
    <row r="291">
      <c r="A291" s="6" t="n"/>
    </row>
    <row r="292">
      <c r="A292" s="6" t="n"/>
    </row>
    <row r="293">
      <c r="A293" s="6" t="n"/>
    </row>
    <row r="294">
      <c r="A294" s="6" t="n"/>
    </row>
    <row r="295">
      <c r="A295" s="6" t="n"/>
    </row>
    <row r="296">
      <c r="A296" s="6" t="n"/>
    </row>
    <row r="297">
      <c r="A297" s="6" t="n"/>
    </row>
    <row r="298">
      <c r="A298" s="6" t="n"/>
    </row>
    <row r="299">
      <c r="A299" s="6" t="n"/>
    </row>
    <row r="300">
      <c r="A300" s="6" t="n"/>
    </row>
    <row r="301">
      <c r="A301" s="6" t="n"/>
    </row>
    <row r="302">
      <c r="A302" s="6" t="n"/>
    </row>
    <row r="303">
      <c r="A303" s="6" t="n"/>
    </row>
    <row r="304">
      <c r="A304" s="6" t="n"/>
    </row>
    <row r="305">
      <c r="A305" s="6" t="n"/>
    </row>
    <row r="306">
      <c r="A306" s="6" t="n"/>
    </row>
    <row r="307">
      <c r="A307" s="6" t="n"/>
    </row>
    <row r="308">
      <c r="A308" s="6" t="n"/>
    </row>
    <row r="309">
      <c r="A309" s="6" t="n"/>
    </row>
    <row r="310">
      <c r="A310" s="6" t="n"/>
    </row>
    <row r="311">
      <c r="A311" s="6" t="n"/>
    </row>
    <row r="312">
      <c r="A312" s="6" t="n"/>
    </row>
    <row r="313">
      <c r="A313" s="6" t="n"/>
    </row>
    <row r="314">
      <c r="A314" s="6" t="n"/>
    </row>
    <row r="315">
      <c r="A315" s="6" t="n"/>
    </row>
    <row r="316">
      <c r="A316" s="6" t="n"/>
    </row>
    <row r="317">
      <c r="A317" s="6" t="n"/>
    </row>
    <row r="318">
      <c r="A318" s="6" t="n"/>
    </row>
    <row r="319">
      <c r="A319" s="6" t="n"/>
    </row>
    <row r="320">
      <c r="A320" s="6" t="n"/>
    </row>
    <row r="321">
      <c r="A321" s="6" t="n"/>
    </row>
    <row r="322">
      <c r="A322" s="6" t="n"/>
    </row>
    <row r="323">
      <c r="A323" s="6" t="n"/>
    </row>
    <row r="324">
      <c r="A324" s="6" t="n"/>
    </row>
    <row r="325">
      <c r="A325" s="6" t="n"/>
    </row>
    <row r="326">
      <c r="A326" s="6" t="n"/>
    </row>
    <row r="327">
      <c r="A327" s="6" t="n"/>
    </row>
    <row r="328">
      <c r="A328" s="6" t="n"/>
    </row>
    <row r="329">
      <c r="A329" s="6" t="n"/>
    </row>
    <row r="330">
      <c r="A330" s="6" t="n"/>
    </row>
    <row r="331">
      <c r="A331" s="6" t="n"/>
    </row>
    <row r="332">
      <c r="A332" s="6" t="n"/>
    </row>
    <row r="333">
      <c r="A333" s="6" t="n"/>
    </row>
    <row r="334">
      <c r="A334" s="6" t="n"/>
    </row>
    <row r="335">
      <c r="A335" s="6" t="n"/>
    </row>
    <row r="336">
      <c r="A336" s="6" t="n"/>
    </row>
    <row r="337">
      <c r="A337" s="6" t="n"/>
    </row>
    <row r="338">
      <c r="A338" s="6" t="n"/>
    </row>
    <row r="339">
      <c r="A339" s="6" t="n"/>
    </row>
    <row r="340">
      <c r="A340" s="6" t="n"/>
    </row>
    <row r="341">
      <c r="A341" s="6" t="n"/>
    </row>
    <row r="342">
      <c r="A342" s="6" t="n"/>
    </row>
    <row r="343">
      <c r="A343" s="6" t="n"/>
    </row>
    <row r="344">
      <c r="A344" s="6" t="n"/>
    </row>
    <row r="345">
      <c r="A345" s="6" t="n"/>
    </row>
    <row r="346">
      <c r="A346" s="6" t="n"/>
    </row>
    <row r="347">
      <c r="A347" s="6" t="n"/>
    </row>
    <row r="348">
      <c r="A348" s="6" t="n"/>
    </row>
    <row r="349">
      <c r="A349" s="6" t="n"/>
    </row>
    <row r="350">
      <c r="A350" s="6" t="n"/>
    </row>
    <row r="351">
      <c r="A351" s="6" t="n"/>
    </row>
    <row r="352">
      <c r="A352" s="6" t="n"/>
    </row>
    <row r="353">
      <c r="A353" s="6" t="n"/>
    </row>
    <row r="354">
      <c r="A354" s="6" t="n"/>
    </row>
    <row r="355">
      <c r="A355" s="6" t="n"/>
    </row>
    <row r="356">
      <c r="A356" s="6" t="n"/>
    </row>
    <row r="357">
      <c r="A357" s="6" t="n"/>
    </row>
    <row r="358">
      <c r="A358" s="6" t="n"/>
    </row>
    <row r="359">
      <c r="A359" s="6" t="n"/>
    </row>
    <row r="360">
      <c r="A360" s="6" t="n"/>
    </row>
    <row r="361">
      <c r="A361" s="6" t="n"/>
    </row>
    <row r="362">
      <c r="A362" s="6" t="n"/>
    </row>
    <row r="363">
      <c r="A363" s="6" t="n"/>
    </row>
    <row r="364">
      <c r="A364" s="6" t="n"/>
    </row>
    <row r="365">
      <c r="A365" s="6" t="n"/>
    </row>
    <row r="366">
      <c r="A366" s="6" t="n"/>
    </row>
    <row r="367">
      <c r="A367" s="6" t="n"/>
    </row>
    <row r="368">
      <c r="A368" s="6" t="n"/>
    </row>
    <row r="369">
      <c r="A369" s="6" t="n"/>
    </row>
    <row r="370">
      <c r="A370" s="6" t="n"/>
    </row>
    <row r="371">
      <c r="A371" s="6" t="n"/>
    </row>
    <row r="372">
      <c r="A372" s="6" t="n"/>
    </row>
    <row r="373">
      <c r="A373" s="6" t="n"/>
    </row>
    <row r="374">
      <c r="A374" s="6" t="n"/>
    </row>
    <row r="375">
      <c r="A375" s="6" t="n"/>
    </row>
    <row r="376">
      <c r="A376" s="6" t="n"/>
    </row>
    <row r="377">
      <c r="A377" s="6" t="n"/>
    </row>
    <row r="378">
      <c r="A378" s="6" t="n"/>
    </row>
    <row r="379">
      <c r="A379" s="6" t="n"/>
    </row>
    <row r="380">
      <c r="A380" s="6" t="n"/>
    </row>
    <row r="381">
      <c r="A381" s="6" t="n"/>
    </row>
    <row r="382">
      <c r="A382" s="6" t="n"/>
    </row>
    <row r="383">
      <c r="A383" s="6" t="n"/>
    </row>
    <row r="384">
      <c r="A384" s="6" t="n"/>
    </row>
    <row r="385">
      <c r="A385" s="6" t="n"/>
    </row>
    <row r="386">
      <c r="A386" s="6" t="n"/>
    </row>
    <row r="387">
      <c r="A387" s="6" t="n"/>
    </row>
    <row r="388">
      <c r="A388" s="6" t="n"/>
    </row>
    <row r="389">
      <c r="A389" s="6" t="n"/>
    </row>
    <row r="390">
      <c r="A390" s="6" t="n"/>
    </row>
    <row r="391">
      <c r="A391" s="6" t="n"/>
    </row>
    <row r="392">
      <c r="A392" s="6" t="n"/>
    </row>
    <row r="393">
      <c r="A393" s="6" t="n"/>
    </row>
    <row r="394">
      <c r="A394" s="6" t="n"/>
    </row>
    <row r="395">
      <c r="A395" s="6" t="n"/>
    </row>
    <row r="396">
      <c r="A396" s="6" t="n"/>
    </row>
    <row r="397">
      <c r="A397" s="6" t="n"/>
    </row>
    <row r="398">
      <c r="A398" s="6" t="n"/>
    </row>
    <row r="399">
      <c r="A399" s="6" t="n"/>
    </row>
    <row r="400">
      <c r="A400" s="6" t="n"/>
    </row>
    <row r="401">
      <c r="A401" s="6" t="n"/>
    </row>
    <row r="402">
      <c r="A402" s="6" t="n"/>
    </row>
    <row r="403">
      <c r="A403" s="6" t="n"/>
    </row>
    <row r="404">
      <c r="A404" s="6" t="n"/>
    </row>
    <row r="405">
      <c r="A405" s="6" t="n"/>
    </row>
    <row r="406">
      <c r="A406" s="6" t="n"/>
    </row>
    <row r="407">
      <c r="A407" s="6" t="n"/>
    </row>
    <row r="408">
      <c r="A408" s="6" t="n"/>
    </row>
    <row r="409">
      <c r="A409" s="6" t="n"/>
    </row>
    <row r="410">
      <c r="A410" s="6" t="n"/>
    </row>
    <row r="411">
      <c r="A411" s="6" t="n"/>
    </row>
    <row r="412">
      <c r="A412" s="6" t="n"/>
    </row>
    <row r="413">
      <c r="A413" s="6" t="n"/>
    </row>
    <row r="414">
      <c r="A414" s="6" t="n"/>
    </row>
    <row r="415">
      <c r="A415" s="6" t="n"/>
    </row>
    <row r="416">
      <c r="A416" s="6" t="n"/>
    </row>
    <row r="417">
      <c r="A417" s="6" t="n"/>
    </row>
    <row r="418">
      <c r="A418" s="6" t="n"/>
    </row>
    <row r="419">
      <c r="A419" s="6" t="n"/>
    </row>
    <row r="420">
      <c r="A420" s="6" t="n"/>
    </row>
    <row r="421">
      <c r="A421" s="6" t="n"/>
    </row>
    <row r="422">
      <c r="A422" s="6" t="n"/>
    </row>
    <row r="423">
      <c r="A423" s="6" t="n"/>
    </row>
    <row r="424">
      <c r="A424" s="6" t="n"/>
    </row>
    <row r="425">
      <c r="A425" s="6" t="n"/>
    </row>
    <row r="426">
      <c r="A426" s="6" t="n"/>
    </row>
    <row r="427">
      <c r="A427" s="6" t="n"/>
    </row>
    <row r="428">
      <c r="A428" s="6" t="n"/>
    </row>
    <row r="429">
      <c r="A429" s="6" t="n"/>
    </row>
    <row r="430">
      <c r="A430" s="6" t="n"/>
    </row>
    <row r="431">
      <c r="A431" s="6" t="n"/>
    </row>
    <row r="432">
      <c r="A432" s="6" t="n"/>
    </row>
    <row r="433">
      <c r="A433" s="6" t="n"/>
    </row>
    <row r="434">
      <c r="A434" s="6" t="n"/>
    </row>
    <row r="435">
      <c r="A435" s="6" t="n"/>
    </row>
    <row r="436">
      <c r="A436" s="6" t="n"/>
    </row>
    <row r="437">
      <c r="A437" s="6" t="n"/>
    </row>
    <row r="438">
      <c r="A438" s="6" t="n"/>
    </row>
    <row r="439">
      <c r="A439" s="6" t="n"/>
    </row>
    <row r="440">
      <c r="A440" s="6" t="n"/>
    </row>
    <row r="441">
      <c r="A441" s="6" t="n"/>
    </row>
    <row r="442">
      <c r="A442" s="6" t="n"/>
    </row>
    <row r="443">
      <c r="A443" s="6" t="n"/>
    </row>
    <row r="444">
      <c r="A444" s="6" t="n"/>
    </row>
    <row r="445">
      <c r="A445" s="6" t="n"/>
    </row>
    <row r="446">
      <c r="A446" s="6" t="n"/>
    </row>
    <row r="447">
      <c r="A447" s="6" t="n"/>
    </row>
    <row r="448">
      <c r="A448" s="6" t="n"/>
    </row>
    <row r="449">
      <c r="A449" s="6" t="n"/>
    </row>
    <row r="450">
      <c r="A450" s="6" t="n"/>
    </row>
    <row r="451">
      <c r="A451" s="6" t="n"/>
    </row>
    <row r="452">
      <c r="A452" s="6" t="n"/>
    </row>
    <row r="453">
      <c r="A453" s="6" t="n"/>
    </row>
    <row r="454">
      <c r="A454" s="6" t="n"/>
    </row>
    <row r="455">
      <c r="A455" s="6" t="n"/>
    </row>
    <row r="456">
      <c r="A456" s="6" t="n"/>
    </row>
    <row r="457">
      <c r="A457" s="6" t="n"/>
    </row>
    <row r="458">
      <c r="A458" s="6" t="n"/>
    </row>
    <row r="459">
      <c r="A459" s="6" t="n"/>
    </row>
    <row r="460">
      <c r="A460" s="6" t="n"/>
    </row>
    <row r="461">
      <c r="A461" s="6" t="n"/>
    </row>
    <row r="462">
      <c r="A462" s="6" t="n"/>
    </row>
    <row r="463">
      <c r="A463" s="6" t="n"/>
    </row>
    <row r="464">
      <c r="A464" s="6" t="n"/>
    </row>
    <row r="465">
      <c r="A465" s="6" t="n"/>
    </row>
    <row r="466">
      <c r="A466" s="6" t="n"/>
    </row>
    <row r="467">
      <c r="A467" s="6" t="n"/>
    </row>
    <row r="468">
      <c r="A468" s="6" t="n"/>
    </row>
    <row r="469">
      <c r="A469" s="6" t="n"/>
    </row>
    <row r="470">
      <c r="A470" s="6" t="n"/>
    </row>
    <row r="471">
      <c r="A471" s="6" t="n"/>
    </row>
    <row r="472">
      <c r="A472" s="6" t="n"/>
    </row>
    <row r="473">
      <c r="A473" s="6" t="n"/>
    </row>
    <row r="474">
      <c r="A474" s="6" t="n"/>
    </row>
    <row r="475">
      <c r="A475" s="6" t="n"/>
    </row>
    <row r="476">
      <c r="A476" s="6" t="n"/>
    </row>
    <row r="477">
      <c r="A477" s="6" t="n"/>
    </row>
    <row r="478">
      <c r="A478" s="6" t="n"/>
    </row>
    <row r="479">
      <c r="A479" s="6" t="n"/>
    </row>
    <row r="480">
      <c r="A480" s="6" t="n"/>
    </row>
    <row r="481">
      <c r="A481" s="6" t="n"/>
    </row>
    <row r="482">
      <c r="A482" s="6" t="n"/>
    </row>
    <row r="483">
      <c r="A483" s="6" t="n"/>
    </row>
    <row r="484">
      <c r="A484" s="6" t="n"/>
    </row>
    <row r="485">
      <c r="A485" s="6" t="n"/>
    </row>
    <row r="486">
      <c r="A486" s="6" t="n"/>
    </row>
    <row r="487">
      <c r="A487" s="6" t="n"/>
    </row>
    <row r="488">
      <c r="A488" s="6" t="n"/>
    </row>
    <row r="489">
      <c r="A489" s="6" t="n"/>
    </row>
    <row r="490">
      <c r="A490" s="6" t="n"/>
    </row>
    <row r="491">
      <c r="A491" s="6" t="n"/>
    </row>
    <row r="492">
      <c r="A492" s="6" t="n"/>
    </row>
    <row r="493">
      <c r="A493" s="6" t="n"/>
    </row>
    <row r="494">
      <c r="A494" s="6" t="n"/>
    </row>
    <row r="495">
      <c r="A495" s="6" t="n"/>
    </row>
    <row r="496">
      <c r="A496" s="6" t="n"/>
    </row>
    <row r="497">
      <c r="A497" s="6" t="n"/>
    </row>
    <row r="498">
      <c r="A498" s="6" t="n"/>
    </row>
    <row r="499">
      <c r="A499" s="6" t="n"/>
    </row>
    <row r="500">
      <c r="A500" s="6" t="n"/>
    </row>
  </sheetData>
  <dataValidations count="1">
    <dataValidation sqref="C2:C500" showDropDown="0" showInputMessage="0" showErrorMessage="0" allowBlank="1" type="list">
      <formula1>"In,Out,Adjustment"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0" customWidth="1" min="3" max="3"/>
    <col width="10" customWidth="1" min="4" max="4"/>
    <col width="13" customWidth="1" min="5" max="5"/>
    <col width="10" customWidth="1" min="6" max="6"/>
    <col width="14" customWidth="1" min="7" max="7"/>
    <col width="12" customWidth="1" min="8" max="8"/>
  </cols>
  <sheetData>
    <row r="1">
      <c r="A1" s="4" t="inlineStr">
        <is>
          <t>SKU</t>
        </is>
      </c>
      <c r="B1" s="4" t="inlineStr">
        <is>
          <t>Name</t>
        </is>
      </c>
      <c r="C1" s="4" t="inlineStr">
        <is>
          <t>In</t>
        </is>
      </c>
      <c r="D1" s="4" t="inlineStr">
        <is>
          <t>Out</t>
        </is>
      </c>
      <c r="E1" s="4" t="inlineStr">
        <is>
          <t>Adjustments</t>
        </is>
      </c>
      <c r="F1" s="4" t="inlineStr">
        <is>
          <t>On hand</t>
        </is>
      </c>
      <c r="G1" s="4" t="inlineStr">
        <is>
          <t>Reorder point</t>
        </is>
      </c>
      <c r="H1" s="4" t="inlineStr">
        <is>
          <t>Status</t>
        </is>
      </c>
    </row>
    <row r="2">
      <c r="A2">
        <f>IF(Items!A2="","",Items!A2)</f>
        <v/>
      </c>
      <c r="B2">
        <f>IF($A2="","",VLOOKUP($A2,Items!$A$2:$B$200,2,FALSE))</f>
        <v/>
      </c>
      <c r="C2">
        <f>IF($A2="","",SUMIFS(Movements!$D$2:$D$500,Movements!$B$2:$B$500,$A2,Movements!$C$2:$C$500,"In"))</f>
        <v/>
      </c>
      <c r="D2">
        <f>IF($A2="","",SUMIFS(Movements!$D$2:$D$500,Movements!$B$2:$B$500,$A2,Movements!$C$2:$C$500,"Out"))</f>
        <v/>
      </c>
      <c r="E2">
        <f>IF($A2="","",SUMIFS(Movements!$D$2:$D$500,Movements!$B$2:$B$500,$A2,Movements!$C$2:$C$500,"Adjustment"))</f>
        <v/>
      </c>
      <c r="F2">
        <f>IF($A2="","",C2-D2+E2)</f>
        <v/>
      </c>
      <c r="G2">
        <f>IF($A2="","",VLOOKUP($A2,Items!$A$2:$E$200,5,FALSE))</f>
        <v/>
      </c>
      <c r="H2">
        <f>IF($A2="","",IF(F2&lt;=G2,"REORDER",IF(F2&lt;=G2*1.25,"LOW","OK")))</f>
        <v/>
      </c>
    </row>
    <row r="3">
      <c r="A3">
        <f>IF(Items!A3="","",Items!A3)</f>
        <v/>
      </c>
      <c r="B3">
        <f>IF($A3="","",VLOOKUP($A3,Items!$A$2:$B$200,2,FALSE))</f>
        <v/>
      </c>
      <c r="C3">
        <f>IF($A3="","",SUMIFS(Movements!$D$2:$D$500,Movements!$B$2:$B$500,$A3,Movements!$C$2:$C$500,"In"))</f>
        <v/>
      </c>
      <c r="D3">
        <f>IF($A3="","",SUMIFS(Movements!$D$2:$D$500,Movements!$B$2:$B$500,$A3,Movements!$C$2:$C$500,"Out"))</f>
        <v/>
      </c>
      <c r="E3">
        <f>IF($A3="","",SUMIFS(Movements!$D$2:$D$500,Movements!$B$2:$B$500,$A3,Movements!$C$2:$C$500,"Adjustment"))</f>
        <v/>
      </c>
      <c r="F3">
        <f>IF($A3="","",C3-D3+E3)</f>
        <v/>
      </c>
      <c r="G3">
        <f>IF($A3="","",VLOOKUP($A3,Items!$A$2:$E$200,5,FALSE))</f>
        <v/>
      </c>
      <c r="H3">
        <f>IF($A3="","",IF(F3&lt;=G3,"REORDER",IF(F3&lt;=G3*1.25,"LOW","OK")))</f>
        <v/>
      </c>
    </row>
    <row r="4">
      <c r="A4">
        <f>IF(Items!A4="","",Items!A4)</f>
        <v/>
      </c>
      <c r="B4">
        <f>IF($A4="","",VLOOKUP($A4,Items!$A$2:$B$200,2,FALSE))</f>
        <v/>
      </c>
      <c r="C4">
        <f>IF($A4="","",SUMIFS(Movements!$D$2:$D$500,Movements!$B$2:$B$500,$A4,Movements!$C$2:$C$500,"In"))</f>
        <v/>
      </c>
      <c r="D4">
        <f>IF($A4="","",SUMIFS(Movements!$D$2:$D$500,Movements!$B$2:$B$500,$A4,Movements!$C$2:$C$500,"Out"))</f>
        <v/>
      </c>
      <c r="E4">
        <f>IF($A4="","",SUMIFS(Movements!$D$2:$D$500,Movements!$B$2:$B$500,$A4,Movements!$C$2:$C$500,"Adjustment"))</f>
        <v/>
      </c>
      <c r="F4">
        <f>IF($A4="","",C4-D4+E4)</f>
        <v/>
      </c>
      <c r="G4">
        <f>IF($A4="","",VLOOKUP($A4,Items!$A$2:$E$200,5,FALSE))</f>
        <v/>
      </c>
      <c r="H4">
        <f>IF($A4="","",IF(F4&lt;=G4,"REORDER",IF(F4&lt;=G4*1.25,"LOW","OK")))</f>
        <v/>
      </c>
    </row>
    <row r="5">
      <c r="A5">
        <f>IF(Items!A5="","",Items!A5)</f>
        <v/>
      </c>
      <c r="B5">
        <f>IF($A5="","",VLOOKUP($A5,Items!$A$2:$B$200,2,FALSE))</f>
        <v/>
      </c>
      <c r="C5">
        <f>IF($A5="","",SUMIFS(Movements!$D$2:$D$500,Movements!$B$2:$B$500,$A5,Movements!$C$2:$C$500,"In"))</f>
        <v/>
      </c>
      <c r="D5">
        <f>IF($A5="","",SUMIFS(Movements!$D$2:$D$500,Movements!$B$2:$B$500,$A5,Movements!$C$2:$C$500,"Out"))</f>
        <v/>
      </c>
      <c r="E5">
        <f>IF($A5="","",SUMIFS(Movements!$D$2:$D$500,Movements!$B$2:$B$500,$A5,Movements!$C$2:$C$500,"Adjustment"))</f>
        <v/>
      </c>
      <c r="F5">
        <f>IF($A5="","",C5-D5+E5)</f>
        <v/>
      </c>
      <c r="G5">
        <f>IF($A5="","",VLOOKUP($A5,Items!$A$2:$E$200,5,FALSE))</f>
        <v/>
      </c>
      <c r="H5">
        <f>IF($A5="","",IF(F5&lt;=G5,"REORDER",IF(F5&lt;=G5*1.25,"LOW","OK")))</f>
        <v/>
      </c>
    </row>
    <row r="6">
      <c r="A6">
        <f>IF(Items!A6="","",Items!A6)</f>
        <v/>
      </c>
      <c r="B6">
        <f>IF($A6="","",VLOOKUP($A6,Items!$A$2:$B$200,2,FALSE))</f>
        <v/>
      </c>
      <c r="C6">
        <f>IF($A6="","",SUMIFS(Movements!$D$2:$D$500,Movements!$B$2:$B$500,$A6,Movements!$C$2:$C$500,"In"))</f>
        <v/>
      </c>
      <c r="D6">
        <f>IF($A6="","",SUMIFS(Movements!$D$2:$D$500,Movements!$B$2:$B$500,$A6,Movements!$C$2:$C$500,"Out"))</f>
        <v/>
      </c>
      <c r="E6">
        <f>IF($A6="","",SUMIFS(Movements!$D$2:$D$500,Movements!$B$2:$B$500,$A6,Movements!$C$2:$C$500,"Adjustment"))</f>
        <v/>
      </c>
      <c r="F6">
        <f>IF($A6="","",C6-D6+E6)</f>
        <v/>
      </c>
      <c r="G6">
        <f>IF($A6="","",VLOOKUP($A6,Items!$A$2:$E$200,5,FALSE))</f>
        <v/>
      </c>
      <c r="H6">
        <f>IF($A6="","",IF(F6&lt;=G6,"REORDER",IF(F6&lt;=G6*1.25,"LOW","OK")))</f>
        <v/>
      </c>
    </row>
    <row r="7">
      <c r="A7">
        <f>IF(Items!A7="","",Items!A7)</f>
        <v/>
      </c>
      <c r="B7">
        <f>IF($A7="","",VLOOKUP($A7,Items!$A$2:$B$200,2,FALSE))</f>
        <v/>
      </c>
      <c r="C7">
        <f>IF($A7="","",SUMIFS(Movements!$D$2:$D$500,Movements!$B$2:$B$500,$A7,Movements!$C$2:$C$500,"In"))</f>
        <v/>
      </c>
      <c r="D7">
        <f>IF($A7="","",SUMIFS(Movements!$D$2:$D$500,Movements!$B$2:$B$500,$A7,Movements!$C$2:$C$500,"Out"))</f>
        <v/>
      </c>
      <c r="E7">
        <f>IF($A7="","",SUMIFS(Movements!$D$2:$D$500,Movements!$B$2:$B$500,$A7,Movements!$C$2:$C$500,"Adjustment"))</f>
        <v/>
      </c>
      <c r="F7">
        <f>IF($A7="","",C7-D7+E7)</f>
        <v/>
      </c>
      <c r="G7">
        <f>IF($A7="","",VLOOKUP($A7,Items!$A$2:$E$200,5,FALSE))</f>
        <v/>
      </c>
      <c r="H7">
        <f>IF($A7="","",IF(F7&lt;=G7,"REORDER",IF(F7&lt;=G7*1.25,"LOW","OK")))</f>
        <v/>
      </c>
    </row>
    <row r="8">
      <c r="A8">
        <f>IF(Items!A8="","",Items!A8)</f>
        <v/>
      </c>
      <c r="B8">
        <f>IF($A8="","",VLOOKUP($A8,Items!$A$2:$B$200,2,FALSE))</f>
        <v/>
      </c>
      <c r="C8">
        <f>IF($A8="","",SUMIFS(Movements!$D$2:$D$500,Movements!$B$2:$B$500,$A8,Movements!$C$2:$C$500,"In"))</f>
        <v/>
      </c>
      <c r="D8">
        <f>IF($A8="","",SUMIFS(Movements!$D$2:$D$500,Movements!$B$2:$B$500,$A8,Movements!$C$2:$C$500,"Out"))</f>
        <v/>
      </c>
      <c r="E8">
        <f>IF($A8="","",SUMIFS(Movements!$D$2:$D$500,Movements!$B$2:$B$500,$A8,Movements!$C$2:$C$500,"Adjustment"))</f>
        <v/>
      </c>
      <c r="F8">
        <f>IF($A8="","",C8-D8+E8)</f>
        <v/>
      </c>
      <c r="G8">
        <f>IF($A8="","",VLOOKUP($A8,Items!$A$2:$E$200,5,FALSE))</f>
        <v/>
      </c>
      <c r="H8">
        <f>IF($A8="","",IF(F8&lt;=G8,"REORDER",IF(F8&lt;=G8*1.25,"LOW","OK")))</f>
        <v/>
      </c>
    </row>
    <row r="9">
      <c r="A9">
        <f>IF(Items!A9="","",Items!A9)</f>
        <v/>
      </c>
      <c r="B9">
        <f>IF($A9="","",VLOOKUP($A9,Items!$A$2:$B$200,2,FALSE))</f>
        <v/>
      </c>
      <c r="C9">
        <f>IF($A9="","",SUMIFS(Movements!$D$2:$D$500,Movements!$B$2:$B$500,$A9,Movements!$C$2:$C$500,"In"))</f>
        <v/>
      </c>
      <c r="D9">
        <f>IF($A9="","",SUMIFS(Movements!$D$2:$D$500,Movements!$B$2:$B$500,$A9,Movements!$C$2:$C$500,"Out"))</f>
        <v/>
      </c>
      <c r="E9">
        <f>IF($A9="","",SUMIFS(Movements!$D$2:$D$500,Movements!$B$2:$B$500,$A9,Movements!$C$2:$C$500,"Adjustment"))</f>
        <v/>
      </c>
      <c r="F9">
        <f>IF($A9="","",C9-D9+E9)</f>
        <v/>
      </c>
      <c r="G9">
        <f>IF($A9="","",VLOOKUP($A9,Items!$A$2:$E$200,5,FALSE))</f>
        <v/>
      </c>
      <c r="H9">
        <f>IF($A9="","",IF(F9&lt;=G9,"REORDER",IF(F9&lt;=G9*1.25,"LOW","OK")))</f>
        <v/>
      </c>
    </row>
    <row r="10">
      <c r="A10">
        <f>IF(Items!A10="","",Items!A10)</f>
        <v/>
      </c>
      <c r="B10">
        <f>IF($A10="","",VLOOKUP($A10,Items!$A$2:$B$200,2,FALSE))</f>
        <v/>
      </c>
      <c r="C10">
        <f>IF($A10="","",SUMIFS(Movements!$D$2:$D$500,Movements!$B$2:$B$500,$A10,Movements!$C$2:$C$500,"In"))</f>
        <v/>
      </c>
      <c r="D10">
        <f>IF($A10="","",SUMIFS(Movements!$D$2:$D$500,Movements!$B$2:$B$500,$A10,Movements!$C$2:$C$500,"Out"))</f>
        <v/>
      </c>
      <c r="E10">
        <f>IF($A10="","",SUMIFS(Movements!$D$2:$D$500,Movements!$B$2:$B$500,$A10,Movements!$C$2:$C$500,"Adjustment"))</f>
        <v/>
      </c>
      <c r="F10">
        <f>IF($A10="","",C10-D10+E10)</f>
        <v/>
      </c>
      <c r="G10">
        <f>IF($A10="","",VLOOKUP($A10,Items!$A$2:$E$200,5,FALSE))</f>
        <v/>
      </c>
      <c r="H10">
        <f>IF($A10="","",IF(F10&lt;=G10,"REORDER",IF(F10&lt;=G10*1.25,"LOW","OK")))</f>
        <v/>
      </c>
    </row>
    <row r="11">
      <c r="A11">
        <f>IF(Items!A11="","",Items!A11)</f>
        <v/>
      </c>
      <c r="B11">
        <f>IF($A11="","",VLOOKUP($A11,Items!$A$2:$B$200,2,FALSE))</f>
        <v/>
      </c>
      <c r="C11">
        <f>IF($A11="","",SUMIFS(Movements!$D$2:$D$500,Movements!$B$2:$B$500,$A11,Movements!$C$2:$C$500,"In"))</f>
        <v/>
      </c>
      <c r="D11">
        <f>IF($A11="","",SUMIFS(Movements!$D$2:$D$500,Movements!$B$2:$B$500,$A11,Movements!$C$2:$C$500,"Out"))</f>
        <v/>
      </c>
      <c r="E11">
        <f>IF($A11="","",SUMIFS(Movements!$D$2:$D$500,Movements!$B$2:$B$500,$A11,Movements!$C$2:$C$500,"Adjustment"))</f>
        <v/>
      </c>
      <c r="F11">
        <f>IF($A11="","",C11-D11+E11)</f>
        <v/>
      </c>
      <c r="G11">
        <f>IF($A11="","",VLOOKUP($A11,Items!$A$2:$E$200,5,FALSE))</f>
        <v/>
      </c>
      <c r="H11">
        <f>IF($A11="","",IF(F11&lt;=G11,"REORDER",IF(F11&lt;=G11*1.25,"LOW","OK")))</f>
        <v/>
      </c>
    </row>
    <row r="12">
      <c r="A12">
        <f>IF(Items!A12="","",Items!A12)</f>
        <v/>
      </c>
      <c r="B12">
        <f>IF($A12="","",VLOOKUP($A12,Items!$A$2:$B$200,2,FALSE))</f>
        <v/>
      </c>
      <c r="C12">
        <f>IF($A12="","",SUMIFS(Movements!$D$2:$D$500,Movements!$B$2:$B$500,$A12,Movements!$C$2:$C$500,"In"))</f>
        <v/>
      </c>
      <c r="D12">
        <f>IF($A12="","",SUMIFS(Movements!$D$2:$D$500,Movements!$B$2:$B$500,$A12,Movements!$C$2:$C$500,"Out"))</f>
        <v/>
      </c>
      <c r="E12">
        <f>IF($A12="","",SUMIFS(Movements!$D$2:$D$500,Movements!$B$2:$B$500,$A12,Movements!$C$2:$C$500,"Adjustment"))</f>
        <v/>
      </c>
      <c r="F12">
        <f>IF($A12="","",C12-D12+E12)</f>
        <v/>
      </c>
      <c r="G12">
        <f>IF($A12="","",VLOOKUP($A12,Items!$A$2:$E$200,5,FALSE))</f>
        <v/>
      </c>
      <c r="H12">
        <f>IF($A12="","",IF(F12&lt;=G12,"REORDER",IF(F12&lt;=G12*1.25,"LOW","OK")))</f>
        <v/>
      </c>
    </row>
    <row r="13">
      <c r="A13">
        <f>IF(Items!A13="","",Items!A13)</f>
        <v/>
      </c>
      <c r="B13">
        <f>IF($A13="","",VLOOKUP($A13,Items!$A$2:$B$200,2,FALSE))</f>
        <v/>
      </c>
      <c r="C13">
        <f>IF($A13="","",SUMIFS(Movements!$D$2:$D$500,Movements!$B$2:$B$500,$A13,Movements!$C$2:$C$500,"In"))</f>
        <v/>
      </c>
      <c r="D13">
        <f>IF($A13="","",SUMIFS(Movements!$D$2:$D$500,Movements!$B$2:$B$500,$A13,Movements!$C$2:$C$500,"Out"))</f>
        <v/>
      </c>
      <c r="E13">
        <f>IF($A13="","",SUMIFS(Movements!$D$2:$D$500,Movements!$B$2:$B$500,$A13,Movements!$C$2:$C$500,"Adjustment"))</f>
        <v/>
      </c>
      <c r="F13">
        <f>IF($A13="","",C13-D13+E13)</f>
        <v/>
      </c>
      <c r="G13">
        <f>IF($A13="","",VLOOKUP($A13,Items!$A$2:$E$200,5,FALSE))</f>
        <v/>
      </c>
      <c r="H13">
        <f>IF($A13="","",IF(F13&lt;=G13,"REORDER",IF(F13&lt;=G13*1.25,"LOW","OK")))</f>
        <v/>
      </c>
    </row>
    <row r="14">
      <c r="A14">
        <f>IF(Items!A14="","",Items!A14)</f>
        <v/>
      </c>
      <c r="B14">
        <f>IF($A14="","",VLOOKUP($A14,Items!$A$2:$B$200,2,FALSE))</f>
        <v/>
      </c>
      <c r="C14">
        <f>IF($A14="","",SUMIFS(Movements!$D$2:$D$500,Movements!$B$2:$B$500,$A14,Movements!$C$2:$C$500,"In"))</f>
        <v/>
      </c>
      <c r="D14">
        <f>IF($A14="","",SUMIFS(Movements!$D$2:$D$500,Movements!$B$2:$B$500,$A14,Movements!$C$2:$C$500,"Out"))</f>
        <v/>
      </c>
      <c r="E14">
        <f>IF($A14="","",SUMIFS(Movements!$D$2:$D$500,Movements!$B$2:$B$500,$A14,Movements!$C$2:$C$500,"Adjustment"))</f>
        <v/>
      </c>
      <c r="F14">
        <f>IF($A14="","",C14-D14+E14)</f>
        <v/>
      </c>
      <c r="G14">
        <f>IF($A14="","",VLOOKUP($A14,Items!$A$2:$E$200,5,FALSE))</f>
        <v/>
      </c>
      <c r="H14">
        <f>IF($A14="","",IF(F14&lt;=G14,"REORDER",IF(F14&lt;=G14*1.25,"LOW","OK")))</f>
        <v/>
      </c>
    </row>
    <row r="15">
      <c r="A15">
        <f>IF(Items!A15="","",Items!A15)</f>
        <v/>
      </c>
      <c r="B15">
        <f>IF($A15="","",VLOOKUP($A15,Items!$A$2:$B$200,2,FALSE))</f>
        <v/>
      </c>
      <c r="C15">
        <f>IF($A15="","",SUMIFS(Movements!$D$2:$D$500,Movements!$B$2:$B$500,$A15,Movements!$C$2:$C$500,"In"))</f>
        <v/>
      </c>
      <c r="D15">
        <f>IF($A15="","",SUMIFS(Movements!$D$2:$D$500,Movements!$B$2:$B$500,$A15,Movements!$C$2:$C$500,"Out"))</f>
        <v/>
      </c>
      <c r="E15">
        <f>IF($A15="","",SUMIFS(Movements!$D$2:$D$500,Movements!$B$2:$B$500,$A15,Movements!$C$2:$C$500,"Adjustment"))</f>
        <v/>
      </c>
      <c r="F15">
        <f>IF($A15="","",C15-D15+E15)</f>
        <v/>
      </c>
      <c r="G15">
        <f>IF($A15="","",VLOOKUP($A15,Items!$A$2:$E$200,5,FALSE))</f>
        <v/>
      </c>
      <c r="H15">
        <f>IF($A15="","",IF(F15&lt;=G15,"REORDER",IF(F15&lt;=G15*1.25,"LOW","OK")))</f>
        <v/>
      </c>
    </row>
    <row r="16">
      <c r="A16">
        <f>IF(Items!A16="","",Items!A16)</f>
        <v/>
      </c>
      <c r="B16">
        <f>IF($A16="","",VLOOKUP($A16,Items!$A$2:$B$200,2,FALSE))</f>
        <v/>
      </c>
      <c r="C16">
        <f>IF($A16="","",SUMIFS(Movements!$D$2:$D$500,Movements!$B$2:$B$500,$A16,Movements!$C$2:$C$500,"In"))</f>
        <v/>
      </c>
      <c r="D16">
        <f>IF($A16="","",SUMIFS(Movements!$D$2:$D$500,Movements!$B$2:$B$500,$A16,Movements!$C$2:$C$500,"Out"))</f>
        <v/>
      </c>
      <c r="E16">
        <f>IF($A16="","",SUMIFS(Movements!$D$2:$D$500,Movements!$B$2:$B$500,$A16,Movements!$C$2:$C$500,"Adjustment"))</f>
        <v/>
      </c>
      <c r="F16">
        <f>IF($A16="","",C16-D16+E16)</f>
        <v/>
      </c>
      <c r="G16">
        <f>IF($A16="","",VLOOKUP($A16,Items!$A$2:$E$200,5,FALSE))</f>
        <v/>
      </c>
      <c r="H16">
        <f>IF($A16="","",IF(F16&lt;=G16,"REORDER",IF(F16&lt;=G16*1.25,"LOW","OK")))</f>
        <v/>
      </c>
    </row>
    <row r="17">
      <c r="A17">
        <f>IF(Items!A17="","",Items!A17)</f>
        <v/>
      </c>
      <c r="B17">
        <f>IF($A17="","",VLOOKUP($A17,Items!$A$2:$B$200,2,FALSE))</f>
        <v/>
      </c>
      <c r="C17">
        <f>IF($A17="","",SUMIFS(Movements!$D$2:$D$500,Movements!$B$2:$B$500,$A17,Movements!$C$2:$C$500,"In"))</f>
        <v/>
      </c>
      <c r="D17">
        <f>IF($A17="","",SUMIFS(Movements!$D$2:$D$500,Movements!$B$2:$B$500,$A17,Movements!$C$2:$C$500,"Out"))</f>
        <v/>
      </c>
      <c r="E17">
        <f>IF($A17="","",SUMIFS(Movements!$D$2:$D$500,Movements!$B$2:$B$500,$A17,Movements!$C$2:$C$500,"Adjustment"))</f>
        <v/>
      </c>
      <c r="F17">
        <f>IF($A17="","",C17-D17+E17)</f>
        <v/>
      </c>
      <c r="G17">
        <f>IF($A17="","",VLOOKUP($A17,Items!$A$2:$E$200,5,FALSE))</f>
        <v/>
      </c>
      <c r="H17">
        <f>IF($A17="","",IF(F17&lt;=G17,"REORDER",IF(F17&lt;=G17*1.25,"LOW","OK")))</f>
        <v/>
      </c>
    </row>
    <row r="18">
      <c r="A18">
        <f>IF(Items!A18="","",Items!A18)</f>
        <v/>
      </c>
      <c r="B18">
        <f>IF($A18="","",VLOOKUP($A18,Items!$A$2:$B$200,2,FALSE))</f>
        <v/>
      </c>
      <c r="C18">
        <f>IF($A18="","",SUMIFS(Movements!$D$2:$D$500,Movements!$B$2:$B$500,$A18,Movements!$C$2:$C$500,"In"))</f>
        <v/>
      </c>
      <c r="D18">
        <f>IF($A18="","",SUMIFS(Movements!$D$2:$D$500,Movements!$B$2:$B$500,$A18,Movements!$C$2:$C$500,"Out"))</f>
        <v/>
      </c>
      <c r="E18">
        <f>IF($A18="","",SUMIFS(Movements!$D$2:$D$500,Movements!$B$2:$B$500,$A18,Movements!$C$2:$C$500,"Adjustment"))</f>
        <v/>
      </c>
      <c r="F18">
        <f>IF($A18="","",C18-D18+E18)</f>
        <v/>
      </c>
      <c r="G18">
        <f>IF($A18="","",VLOOKUP($A18,Items!$A$2:$E$200,5,FALSE))</f>
        <v/>
      </c>
      <c r="H18">
        <f>IF($A18="","",IF(F18&lt;=G18,"REORDER",IF(F18&lt;=G18*1.25,"LOW","OK")))</f>
        <v/>
      </c>
    </row>
    <row r="19">
      <c r="A19">
        <f>IF(Items!A19="","",Items!A19)</f>
        <v/>
      </c>
      <c r="B19">
        <f>IF($A19="","",VLOOKUP($A19,Items!$A$2:$B$200,2,FALSE))</f>
        <v/>
      </c>
      <c r="C19">
        <f>IF($A19="","",SUMIFS(Movements!$D$2:$D$500,Movements!$B$2:$B$500,$A19,Movements!$C$2:$C$500,"In"))</f>
        <v/>
      </c>
      <c r="D19">
        <f>IF($A19="","",SUMIFS(Movements!$D$2:$D$500,Movements!$B$2:$B$500,$A19,Movements!$C$2:$C$500,"Out"))</f>
        <v/>
      </c>
      <c r="E19">
        <f>IF($A19="","",SUMIFS(Movements!$D$2:$D$500,Movements!$B$2:$B$500,$A19,Movements!$C$2:$C$500,"Adjustment"))</f>
        <v/>
      </c>
      <c r="F19">
        <f>IF($A19="","",C19-D19+E19)</f>
        <v/>
      </c>
      <c r="G19">
        <f>IF($A19="","",VLOOKUP($A19,Items!$A$2:$E$200,5,FALSE))</f>
        <v/>
      </c>
      <c r="H19">
        <f>IF($A19="","",IF(F19&lt;=G19,"REORDER",IF(F19&lt;=G19*1.25,"LOW","OK")))</f>
        <v/>
      </c>
    </row>
    <row r="20">
      <c r="A20">
        <f>IF(Items!A20="","",Items!A20)</f>
        <v/>
      </c>
      <c r="B20">
        <f>IF($A20="","",VLOOKUP($A20,Items!$A$2:$B$200,2,FALSE))</f>
        <v/>
      </c>
      <c r="C20">
        <f>IF($A20="","",SUMIFS(Movements!$D$2:$D$500,Movements!$B$2:$B$500,$A20,Movements!$C$2:$C$500,"In"))</f>
        <v/>
      </c>
      <c r="D20">
        <f>IF($A20="","",SUMIFS(Movements!$D$2:$D$500,Movements!$B$2:$B$500,$A20,Movements!$C$2:$C$500,"Out"))</f>
        <v/>
      </c>
      <c r="E20">
        <f>IF($A20="","",SUMIFS(Movements!$D$2:$D$500,Movements!$B$2:$B$500,$A20,Movements!$C$2:$C$500,"Adjustment"))</f>
        <v/>
      </c>
      <c r="F20">
        <f>IF($A20="","",C20-D20+E20)</f>
        <v/>
      </c>
      <c r="G20">
        <f>IF($A20="","",VLOOKUP($A20,Items!$A$2:$E$200,5,FALSE))</f>
        <v/>
      </c>
      <c r="H20">
        <f>IF($A20="","",IF(F20&lt;=G20,"REORDER",IF(F20&lt;=G20*1.25,"LOW","OK")))</f>
        <v/>
      </c>
    </row>
    <row r="21">
      <c r="A21">
        <f>IF(Items!A21="","",Items!A21)</f>
        <v/>
      </c>
      <c r="B21">
        <f>IF($A21="","",VLOOKUP($A21,Items!$A$2:$B$200,2,FALSE))</f>
        <v/>
      </c>
      <c r="C21">
        <f>IF($A21="","",SUMIFS(Movements!$D$2:$D$500,Movements!$B$2:$B$500,$A21,Movements!$C$2:$C$500,"In"))</f>
        <v/>
      </c>
      <c r="D21">
        <f>IF($A21="","",SUMIFS(Movements!$D$2:$D$500,Movements!$B$2:$B$500,$A21,Movements!$C$2:$C$500,"Out"))</f>
        <v/>
      </c>
      <c r="E21">
        <f>IF($A21="","",SUMIFS(Movements!$D$2:$D$500,Movements!$B$2:$B$500,$A21,Movements!$C$2:$C$500,"Adjustment"))</f>
        <v/>
      </c>
      <c r="F21">
        <f>IF($A21="","",C21-D21+E21)</f>
        <v/>
      </c>
      <c r="G21">
        <f>IF($A21="","",VLOOKUP($A21,Items!$A$2:$E$200,5,FALSE))</f>
        <v/>
      </c>
      <c r="H21">
        <f>IF($A21="","",IF(F21&lt;=G21,"REORDER",IF(F21&lt;=G21*1.25,"LOW","OK")))</f>
        <v/>
      </c>
    </row>
    <row r="22">
      <c r="A22">
        <f>IF(Items!A22="","",Items!A22)</f>
        <v/>
      </c>
      <c r="B22">
        <f>IF($A22="","",VLOOKUP($A22,Items!$A$2:$B$200,2,FALSE))</f>
        <v/>
      </c>
      <c r="C22">
        <f>IF($A22="","",SUMIFS(Movements!$D$2:$D$500,Movements!$B$2:$B$500,$A22,Movements!$C$2:$C$500,"In"))</f>
        <v/>
      </c>
      <c r="D22">
        <f>IF($A22="","",SUMIFS(Movements!$D$2:$D$500,Movements!$B$2:$B$500,$A22,Movements!$C$2:$C$500,"Out"))</f>
        <v/>
      </c>
      <c r="E22">
        <f>IF($A22="","",SUMIFS(Movements!$D$2:$D$500,Movements!$B$2:$B$500,$A22,Movements!$C$2:$C$500,"Adjustment"))</f>
        <v/>
      </c>
      <c r="F22">
        <f>IF($A22="","",C22-D22+E22)</f>
        <v/>
      </c>
      <c r="G22">
        <f>IF($A22="","",VLOOKUP($A22,Items!$A$2:$E$200,5,FALSE))</f>
        <v/>
      </c>
      <c r="H22">
        <f>IF($A22="","",IF(F22&lt;=G22,"REORDER",IF(F22&lt;=G22*1.25,"LOW","OK")))</f>
        <v/>
      </c>
    </row>
    <row r="23">
      <c r="A23">
        <f>IF(Items!A23="","",Items!A23)</f>
        <v/>
      </c>
      <c r="B23">
        <f>IF($A23="","",VLOOKUP($A23,Items!$A$2:$B$200,2,FALSE))</f>
        <v/>
      </c>
      <c r="C23">
        <f>IF($A23="","",SUMIFS(Movements!$D$2:$D$500,Movements!$B$2:$B$500,$A23,Movements!$C$2:$C$500,"In"))</f>
        <v/>
      </c>
      <c r="D23">
        <f>IF($A23="","",SUMIFS(Movements!$D$2:$D$500,Movements!$B$2:$B$500,$A23,Movements!$C$2:$C$500,"Out"))</f>
        <v/>
      </c>
      <c r="E23">
        <f>IF($A23="","",SUMIFS(Movements!$D$2:$D$500,Movements!$B$2:$B$500,$A23,Movements!$C$2:$C$500,"Adjustment"))</f>
        <v/>
      </c>
      <c r="F23">
        <f>IF($A23="","",C23-D23+E23)</f>
        <v/>
      </c>
      <c r="G23">
        <f>IF($A23="","",VLOOKUP($A23,Items!$A$2:$E$200,5,FALSE))</f>
        <v/>
      </c>
      <c r="H23">
        <f>IF($A23="","",IF(F23&lt;=G23,"REORDER",IF(F23&lt;=G23*1.25,"LOW","OK")))</f>
        <v/>
      </c>
    </row>
    <row r="24">
      <c r="A24">
        <f>IF(Items!A24="","",Items!A24)</f>
        <v/>
      </c>
      <c r="B24">
        <f>IF($A24="","",VLOOKUP($A24,Items!$A$2:$B$200,2,FALSE))</f>
        <v/>
      </c>
      <c r="C24">
        <f>IF($A24="","",SUMIFS(Movements!$D$2:$D$500,Movements!$B$2:$B$500,$A24,Movements!$C$2:$C$500,"In"))</f>
        <v/>
      </c>
      <c r="D24">
        <f>IF($A24="","",SUMIFS(Movements!$D$2:$D$500,Movements!$B$2:$B$500,$A24,Movements!$C$2:$C$500,"Out"))</f>
        <v/>
      </c>
      <c r="E24">
        <f>IF($A24="","",SUMIFS(Movements!$D$2:$D$500,Movements!$B$2:$B$500,$A24,Movements!$C$2:$C$500,"Adjustment"))</f>
        <v/>
      </c>
      <c r="F24">
        <f>IF($A24="","",C24-D24+E24)</f>
        <v/>
      </c>
      <c r="G24">
        <f>IF($A24="","",VLOOKUP($A24,Items!$A$2:$E$200,5,FALSE))</f>
        <v/>
      </c>
      <c r="H24">
        <f>IF($A24="","",IF(F24&lt;=G24,"REORDER",IF(F24&lt;=G24*1.25,"LOW","OK")))</f>
        <v/>
      </c>
    </row>
    <row r="25">
      <c r="A25">
        <f>IF(Items!A25="","",Items!A25)</f>
        <v/>
      </c>
      <c r="B25">
        <f>IF($A25="","",VLOOKUP($A25,Items!$A$2:$B$200,2,FALSE))</f>
        <v/>
      </c>
      <c r="C25">
        <f>IF($A25="","",SUMIFS(Movements!$D$2:$D$500,Movements!$B$2:$B$500,$A25,Movements!$C$2:$C$500,"In"))</f>
        <v/>
      </c>
      <c r="D25">
        <f>IF($A25="","",SUMIFS(Movements!$D$2:$D$500,Movements!$B$2:$B$500,$A25,Movements!$C$2:$C$500,"Out"))</f>
        <v/>
      </c>
      <c r="E25">
        <f>IF($A25="","",SUMIFS(Movements!$D$2:$D$500,Movements!$B$2:$B$500,$A25,Movements!$C$2:$C$500,"Adjustment"))</f>
        <v/>
      </c>
      <c r="F25">
        <f>IF($A25="","",C25-D25+E25)</f>
        <v/>
      </c>
      <c r="G25">
        <f>IF($A25="","",VLOOKUP($A25,Items!$A$2:$E$200,5,FALSE))</f>
        <v/>
      </c>
      <c r="H25">
        <f>IF($A25="","",IF(F25&lt;=G25,"REORDER",IF(F25&lt;=G25*1.25,"LOW","OK")))</f>
        <v/>
      </c>
    </row>
    <row r="26">
      <c r="A26">
        <f>IF(Items!A26="","",Items!A26)</f>
        <v/>
      </c>
      <c r="B26">
        <f>IF($A26="","",VLOOKUP($A26,Items!$A$2:$B$200,2,FALSE))</f>
        <v/>
      </c>
      <c r="C26">
        <f>IF($A26="","",SUMIFS(Movements!$D$2:$D$500,Movements!$B$2:$B$500,$A26,Movements!$C$2:$C$500,"In"))</f>
        <v/>
      </c>
      <c r="D26">
        <f>IF($A26="","",SUMIFS(Movements!$D$2:$D$500,Movements!$B$2:$B$500,$A26,Movements!$C$2:$C$500,"Out"))</f>
        <v/>
      </c>
      <c r="E26">
        <f>IF($A26="","",SUMIFS(Movements!$D$2:$D$500,Movements!$B$2:$B$500,$A26,Movements!$C$2:$C$500,"Adjustment"))</f>
        <v/>
      </c>
      <c r="F26">
        <f>IF($A26="","",C26-D26+E26)</f>
        <v/>
      </c>
      <c r="G26">
        <f>IF($A26="","",VLOOKUP($A26,Items!$A$2:$E$200,5,FALSE))</f>
        <v/>
      </c>
      <c r="H26">
        <f>IF($A26="","",IF(F26&lt;=G26,"REORDER",IF(F26&lt;=G26*1.25,"LOW","OK")))</f>
        <v/>
      </c>
    </row>
    <row r="27">
      <c r="A27">
        <f>IF(Items!A27="","",Items!A27)</f>
        <v/>
      </c>
      <c r="B27">
        <f>IF($A27="","",VLOOKUP($A27,Items!$A$2:$B$200,2,FALSE))</f>
        <v/>
      </c>
      <c r="C27">
        <f>IF($A27="","",SUMIFS(Movements!$D$2:$D$500,Movements!$B$2:$B$500,$A27,Movements!$C$2:$C$500,"In"))</f>
        <v/>
      </c>
      <c r="D27">
        <f>IF($A27="","",SUMIFS(Movements!$D$2:$D$500,Movements!$B$2:$B$500,$A27,Movements!$C$2:$C$500,"Out"))</f>
        <v/>
      </c>
      <c r="E27">
        <f>IF($A27="","",SUMIFS(Movements!$D$2:$D$500,Movements!$B$2:$B$500,$A27,Movements!$C$2:$C$500,"Adjustment"))</f>
        <v/>
      </c>
      <c r="F27">
        <f>IF($A27="","",C27-D27+E27)</f>
        <v/>
      </c>
      <c r="G27">
        <f>IF($A27="","",VLOOKUP($A27,Items!$A$2:$E$200,5,FALSE))</f>
        <v/>
      </c>
      <c r="H27">
        <f>IF($A27="","",IF(F27&lt;=G27,"REORDER",IF(F27&lt;=G27*1.25,"LOW","OK")))</f>
        <v/>
      </c>
    </row>
    <row r="28">
      <c r="A28">
        <f>IF(Items!A28="","",Items!A28)</f>
        <v/>
      </c>
      <c r="B28">
        <f>IF($A28="","",VLOOKUP($A28,Items!$A$2:$B$200,2,FALSE))</f>
        <v/>
      </c>
      <c r="C28">
        <f>IF($A28="","",SUMIFS(Movements!$D$2:$D$500,Movements!$B$2:$B$500,$A28,Movements!$C$2:$C$500,"In"))</f>
        <v/>
      </c>
      <c r="D28">
        <f>IF($A28="","",SUMIFS(Movements!$D$2:$D$500,Movements!$B$2:$B$500,$A28,Movements!$C$2:$C$500,"Out"))</f>
        <v/>
      </c>
      <c r="E28">
        <f>IF($A28="","",SUMIFS(Movements!$D$2:$D$500,Movements!$B$2:$B$500,$A28,Movements!$C$2:$C$500,"Adjustment"))</f>
        <v/>
      </c>
      <c r="F28">
        <f>IF($A28="","",C28-D28+E28)</f>
        <v/>
      </c>
      <c r="G28">
        <f>IF($A28="","",VLOOKUP($A28,Items!$A$2:$E$200,5,FALSE))</f>
        <v/>
      </c>
      <c r="H28">
        <f>IF($A28="","",IF(F28&lt;=G28,"REORDER",IF(F28&lt;=G28*1.25,"LOW","OK")))</f>
        <v/>
      </c>
    </row>
    <row r="29">
      <c r="A29">
        <f>IF(Items!A29="","",Items!A29)</f>
        <v/>
      </c>
      <c r="B29">
        <f>IF($A29="","",VLOOKUP($A29,Items!$A$2:$B$200,2,FALSE))</f>
        <v/>
      </c>
      <c r="C29">
        <f>IF($A29="","",SUMIFS(Movements!$D$2:$D$500,Movements!$B$2:$B$500,$A29,Movements!$C$2:$C$500,"In"))</f>
        <v/>
      </c>
      <c r="D29">
        <f>IF($A29="","",SUMIFS(Movements!$D$2:$D$500,Movements!$B$2:$B$500,$A29,Movements!$C$2:$C$500,"Out"))</f>
        <v/>
      </c>
      <c r="E29">
        <f>IF($A29="","",SUMIFS(Movements!$D$2:$D$500,Movements!$B$2:$B$500,$A29,Movements!$C$2:$C$500,"Adjustment"))</f>
        <v/>
      </c>
      <c r="F29">
        <f>IF($A29="","",C29-D29+E29)</f>
        <v/>
      </c>
      <c r="G29">
        <f>IF($A29="","",VLOOKUP($A29,Items!$A$2:$E$200,5,FALSE))</f>
        <v/>
      </c>
      <c r="H29">
        <f>IF($A29="","",IF(F29&lt;=G29,"REORDER",IF(F29&lt;=G29*1.25,"LOW","OK")))</f>
        <v/>
      </c>
    </row>
    <row r="30">
      <c r="A30">
        <f>IF(Items!A30="","",Items!A30)</f>
        <v/>
      </c>
      <c r="B30">
        <f>IF($A30="","",VLOOKUP($A30,Items!$A$2:$B$200,2,FALSE))</f>
        <v/>
      </c>
      <c r="C30">
        <f>IF($A30="","",SUMIFS(Movements!$D$2:$D$500,Movements!$B$2:$B$500,$A30,Movements!$C$2:$C$500,"In"))</f>
        <v/>
      </c>
      <c r="D30">
        <f>IF($A30="","",SUMIFS(Movements!$D$2:$D$500,Movements!$B$2:$B$500,$A30,Movements!$C$2:$C$500,"Out"))</f>
        <v/>
      </c>
      <c r="E30">
        <f>IF($A30="","",SUMIFS(Movements!$D$2:$D$500,Movements!$B$2:$B$500,$A30,Movements!$C$2:$C$500,"Adjustment"))</f>
        <v/>
      </c>
      <c r="F30">
        <f>IF($A30="","",C30-D30+E30)</f>
        <v/>
      </c>
      <c r="G30">
        <f>IF($A30="","",VLOOKUP($A30,Items!$A$2:$E$200,5,FALSE))</f>
        <v/>
      </c>
      <c r="H30">
        <f>IF($A30="","",IF(F30&lt;=G30,"REORDER",IF(F30&lt;=G30*1.25,"LOW","OK")))</f>
        <v/>
      </c>
    </row>
    <row r="31">
      <c r="A31">
        <f>IF(Items!A31="","",Items!A31)</f>
        <v/>
      </c>
      <c r="B31">
        <f>IF($A31="","",VLOOKUP($A31,Items!$A$2:$B$200,2,FALSE))</f>
        <v/>
      </c>
      <c r="C31">
        <f>IF($A31="","",SUMIFS(Movements!$D$2:$D$500,Movements!$B$2:$B$500,$A31,Movements!$C$2:$C$500,"In"))</f>
        <v/>
      </c>
      <c r="D31">
        <f>IF($A31="","",SUMIFS(Movements!$D$2:$D$500,Movements!$B$2:$B$500,$A31,Movements!$C$2:$C$500,"Out"))</f>
        <v/>
      </c>
      <c r="E31">
        <f>IF($A31="","",SUMIFS(Movements!$D$2:$D$500,Movements!$B$2:$B$500,$A31,Movements!$C$2:$C$500,"Adjustment"))</f>
        <v/>
      </c>
      <c r="F31">
        <f>IF($A31="","",C31-D31+E31)</f>
        <v/>
      </c>
      <c r="G31">
        <f>IF($A31="","",VLOOKUP($A31,Items!$A$2:$E$200,5,FALSE))</f>
        <v/>
      </c>
      <c r="H31">
        <f>IF($A31="","",IF(F31&lt;=G31,"REORDER",IF(F31&lt;=G31*1.25,"LOW","OK")))</f>
        <v/>
      </c>
    </row>
    <row r="32">
      <c r="A32">
        <f>IF(Items!A32="","",Items!A32)</f>
        <v/>
      </c>
      <c r="B32">
        <f>IF($A32="","",VLOOKUP($A32,Items!$A$2:$B$200,2,FALSE))</f>
        <v/>
      </c>
      <c r="C32">
        <f>IF($A32="","",SUMIFS(Movements!$D$2:$D$500,Movements!$B$2:$B$500,$A32,Movements!$C$2:$C$500,"In"))</f>
        <v/>
      </c>
      <c r="D32">
        <f>IF($A32="","",SUMIFS(Movements!$D$2:$D$500,Movements!$B$2:$B$500,$A32,Movements!$C$2:$C$500,"Out"))</f>
        <v/>
      </c>
      <c r="E32">
        <f>IF($A32="","",SUMIFS(Movements!$D$2:$D$500,Movements!$B$2:$B$500,$A32,Movements!$C$2:$C$500,"Adjustment"))</f>
        <v/>
      </c>
      <c r="F32">
        <f>IF($A32="","",C32-D32+E32)</f>
        <v/>
      </c>
      <c r="G32">
        <f>IF($A32="","",VLOOKUP($A32,Items!$A$2:$E$200,5,FALSE))</f>
        <v/>
      </c>
      <c r="H32">
        <f>IF($A32="","",IF(F32&lt;=G32,"REORDER",IF(F32&lt;=G32*1.25,"LOW","OK")))</f>
        <v/>
      </c>
    </row>
    <row r="33">
      <c r="A33">
        <f>IF(Items!A33="","",Items!A33)</f>
        <v/>
      </c>
      <c r="B33">
        <f>IF($A33="","",VLOOKUP($A33,Items!$A$2:$B$200,2,FALSE))</f>
        <v/>
      </c>
      <c r="C33">
        <f>IF($A33="","",SUMIFS(Movements!$D$2:$D$500,Movements!$B$2:$B$500,$A33,Movements!$C$2:$C$500,"In"))</f>
        <v/>
      </c>
      <c r="D33">
        <f>IF($A33="","",SUMIFS(Movements!$D$2:$D$500,Movements!$B$2:$B$500,$A33,Movements!$C$2:$C$500,"Out"))</f>
        <v/>
      </c>
      <c r="E33">
        <f>IF($A33="","",SUMIFS(Movements!$D$2:$D$500,Movements!$B$2:$B$500,$A33,Movements!$C$2:$C$500,"Adjustment"))</f>
        <v/>
      </c>
      <c r="F33">
        <f>IF($A33="","",C33-D33+E33)</f>
        <v/>
      </c>
      <c r="G33">
        <f>IF($A33="","",VLOOKUP($A33,Items!$A$2:$E$200,5,FALSE))</f>
        <v/>
      </c>
      <c r="H33">
        <f>IF($A33="","",IF(F33&lt;=G33,"REORDER",IF(F33&lt;=G33*1.25,"LOW","OK")))</f>
        <v/>
      </c>
    </row>
    <row r="34">
      <c r="A34">
        <f>IF(Items!A34="","",Items!A34)</f>
        <v/>
      </c>
      <c r="B34">
        <f>IF($A34="","",VLOOKUP($A34,Items!$A$2:$B$200,2,FALSE))</f>
        <v/>
      </c>
      <c r="C34">
        <f>IF($A34="","",SUMIFS(Movements!$D$2:$D$500,Movements!$B$2:$B$500,$A34,Movements!$C$2:$C$500,"In"))</f>
        <v/>
      </c>
      <c r="D34">
        <f>IF($A34="","",SUMIFS(Movements!$D$2:$D$500,Movements!$B$2:$B$500,$A34,Movements!$C$2:$C$500,"Out"))</f>
        <v/>
      </c>
      <c r="E34">
        <f>IF($A34="","",SUMIFS(Movements!$D$2:$D$500,Movements!$B$2:$B$500,$A34,Movements!$C$2:$C$500,"Adjustment"))</f>
        <v/>
      </c>
      <c r="F34">
        <f>IF($A34="","",C34-D34+E34)</f>
        <v/>
      </c>
      <c r="G34">
        <f>IF($A34="","",VLOOKUP($A34,Items!$A$2:$E$200,5,FALSE))</f>
        <v/>
      </c>
      <c r="H34">
        <f>IF($A34="","",IF(F34&lt;=G34,"REORDER",IF(F34&lt;=G34*1.25,"LOW","OK")))</f>
        <v/>
      </c>
    </row>
    <row r="35">
      <c r="A35">
        <f>IF(Items!A35="","",Items!A35)</f>
        <v/>
      </c>
      <c r="B35">
        <f>IF($A35="","",VLOOKUP($A35,Items!$A$2:$B$200,2,FALSE))</f>
        <v/>
      </c>
      <c r="C35">
        <f>IF($A35="","",SUMIFS(Movements!$D$2:$D$500,Movements!$B$2:$B$500,$A35,Movements!$C$2:$C$500,"In"))</f>
        <v/>
      </c>
      <c r="D35">
        <f>IF($A35="","",SUMIFS(Movements!$D$2:$D$500,Movements!$B$2:$B$500,$A35,Movements!$C$2:$C$500,"Out"))</f>
        <v/>
      </c>
      <c r="E35">
        <f>IF($A35="","",SUMIFS(Movements!$D$2:$D$500,Movements!$B$2:$B$500,$A35,Movements!$C$2:$C$500,"Adjustment"))</f>
        <v/>
      </c>
      <c r="F35">
        <f>IF($A35="","",C35-D35+E35)</f>
        <v/>
      </c>
      <c r="G35">
        <f>IF($A35="","",VLOOKUP($A35,Items!$A$2:$E$200,5,FALSE))</f>
        <v/>
      </c>
      <c r="H35">
        <f>IF($A35="","",IF(F35&lt;=G35,"REORDER",IF(F35&lt;=G35*1.25,"LOW","OK")))</f>
        <v/>
      </c>
    </row>
    <row r="36">
      <c r="A36">
        <f>IF(Items!A36="","",Items!A36)</f>
        <v/>
      </c>
      <c r="B36">
        <f>IF($A36="","",VLOOKUP($A36,Items!$A$2:$B$200,2,FALSE))</f>
        <v/>
      </c>
      <c r="C36">
        <f>IF($A36="","",SUMIFS(Movements!$D$2:$D$500,Movements!$B$2:$B$500,$A36,Movements!$C$2:$C$500,"In"))</f>
        <v/>
      </c>
      <c r="D36">
        <f>IF($A36="","",SUMIFS(Movements!$D$2:$D$500,Movements!$B$2:$B$500,$A36,Movements!$C$2:$C$500,"Out"))</f>
        <v/>
      </c>
      <c r="E36">
        <f>IF($A36="","",SUMIFS(Movements!$D$2:$D$500,Movements!$B$2:$B$500,$A36,Movements!$C$2:$C$500,"Adjustment"))</f>
        <v/>
      </c>
      <c r="F36">
        <f>IF($A36="","",C36-D36+E36)</f>
        <v/>
      </c>
      <c r="G36">
        <f>IF($A36="","",VLOOKUP($A36,Items!$A$2:$E$200,5,FALSE))</f>
        <v/>
      </c>
      <c r="H36">
        <f>IF($A36="","",IF(F36&lt;=G36,"REORDER",IF(F36&lt;=G36*1.25,"LOW","OK")))</f>
        <v/>
      </c>
    </row>
    <row r="37">
      <c r="A37">
        <f>IF(Items!A37="","",Items!A37)</f>
        <v/>
      </c>
      <c r="B37">
        <f>IF($A37="","",VLOOKUP($A37,Items!$A$2:$B$200,2,FALSE))</f>
        <v/>
      </c>
      <c r="C37">
        <f>IF($A37="","",SUMIFS(Movements!$D$2:$D$500,Movements!$B$2:$B$500,$A37,Movements!$C$2:$C$500,"In"))</f>
        <v/>
      </c>
      <c r="D37">
        <f>IF($A37="","",SUMIFS(Movements!$D$2:$D$500,Movements!$B$2:$B$500,$A37,Movements!$C$2:$C$500,"Out"))</f>
        <v/>
      </c>
      <c r="E37">
        <f>IF($A37="","",SUMIFS(Movements!$D$2:$D$500,Movements!$B$2:$B$500,$A37,Movements!$C$2:$C$500,"Adjustment"))</f>
        <v/>
      </c>
      <c r="F37">
        <f>IF($A37="","",C37-D37+E37)</f>
        <v/>
      </c>
      <c r="G37">
        <f>IF($A37="","",VLOOKUP($A37,Items!$A$2:$E$200,5,FALSE))</f>
        <v/>
      </c>
      <c r="H37">
        <f>IF($A37="","",IF(F37&lt;=G37,"REORDER",IF(F37&lt;=G37*1.25,"LOW","OK")))</f>
        <v/>
      </c>
    </row>
    <row r="38">
      <c r="A38">
        <f>IF(Items!A38="","",Items!A38)</f>
        <v/>
      </c>
      <c r="B38">
        <f>IF($A38="","",VLOOKUP($A38,Items!$A$2:$B$200,2,FALSE))</f>
        <v/>
      </c>
      <c r="C38">
        <f>IF($A38="","",SUMIFS(Movements!$D$2:$D$500,Movements!$B$2:$B$500,$A38,Movements!$C$2:$C$500,"In"))</f>
        <v/>
      </c>
      <c r="D38">
        <f>IF($A38="","",SUMIFS(Movements!$D$2:$D$500,Movements!$B$2:$B$500,$A38,Movements!$C$2:$C$500,"Out"))</f>
        <v/>
      </c>
      <c r="E38">
        <f>IF($A38="","",SUMIFS(Movements!$D$2:$D$500,Movements!$B$2:$B$500,$A38,Movements!$C$2:$C$500,"Adjustment"))</f>
        <v/>
      </c>
      <c r="F38">
        <f>IF($A38="","",C38-D38+E38)</f>
        <v/>
      </c>
      <c r="G38">
        <f>IF($A38="","",VLOOKUP($A38,Items!$A$2:$E$200,5,FALSE))</f>
        <v/>
      </c>
      <c r="H38">
        <f>IF($A38="","",IF(F38&lt;=G38,"REORDER",IF(F38&lt;=G38*1.25,"LOW","OK")))</f>
        <v/>
      </c>
    </row>
    <row r="39">
      <c r="A39">
        <f>IF(Items!A39="","",Items!A39)</f>
        <v/>
      </c>
      <c r="B39">
        <f>IF($A39="","",VLOOKUP($A39,Items!$A$2:$B$200,2,FALSE))</f>
        <v/>
      </c>
      <c r="C39">
        <f>IF($A39="","",SUMIFS(Movements!$D$2:$D$500,Movements!$B$2:$B$500,$A39,Movements!$C$2:$C$500,"In"))</f>
        <v/>
      </c>
      <c r="D39">
        <f>IF($A39="","",SUMIFS(Movements!$D$2:$D$500,Movements!$B$2:$B$500,$A39,Movements!$C$2:$C$500,"Out"))</f>
        <v/>
      </c>
      <c r="E39">
        <f>IF($A39="","",SUMIFS(Movements!$D$2:$D$500,Movements!$B$2:$B$500,$A39,Movements!$C$2:$C$500,"Adjustment"))</f>
        <v/>
      </c>
      <c r="F39">
        <f>IF($A39="","",C39-D39+E39)</f>
        <v/>
      </c>
      <c r="G39">
        <f>IF($A39="","",VLOOKUP($A39,Items!$A$2:$E$200,5,FALSE))</f>
        <v/>
      </c>
      <c r="H39">
        <f>IF($A39="","",IF(F39&lt;=G39,"REORDER",IF(F39&lt;=G39*1.25,"LOW","OK")))</f>
        <v/>
      </c>
    </row>
    <row r="40">
      <c r="A40">
        <f>IF(Items!A40="","",Items!A40)</f>
        <v/>
      </c>
      <c r="B40">
        <f>IF($A40="","",VLOOKUP($A40,Items!$A$2:$B$200,2,FALSE))</f>
        <v/>
      </c>
      <c r="C40">
        <f>IF($A40="","",SUMIFS(Movements!$D$2:$D$500,Movements!$B$2:$B$500,$A40,Movements!$C$2:$C$500,"In"))</f>
        <v/>
      </c>
      <c r="D40">
        <f>IF($A40="","",SUMIFS(Movements!$D$2:$D$500,Movements!$B$2:$B$500,$A40,Movements!$C$2:$C$500,"Out"))</f>
        <v/>
      </c>
      <c r="E40">
        <f>IF($A40="","",SUMIFS(Movements!$D$2:$D$500,Movements!$B$2:$B$500,$A40,Movements!$C$2:$C$500,"Adjustment"))</f>
        <v/>
      </c>
      <c r="F40">
        <f>IF($A40="","",C40-D40+E40)</f>
        <v/>
      </c>
      <c r="G40">
        <f>IF($A40="","",VLOOKUP($A40,Items!$A$2:$E$200,5,FALSE))</f>
        <v/>
      </c>
      <c r="H40">
        <f>IF($A40="","",IF(F40&lt;=G40,"REORDER",IF(F40&lt;=G40*1.25,"LOW","OK")))</f>
        <v/>
      </c>
    </row>
    <row r="41">
      <c r="A41">
        <f>IF(Items!A41="","",Items!A41)</f>
        <v/>
      </c>
      <c r="B41">
        <f>IF($A41="","",VLOOKUP($A41,Items!$A$2:$B$200,2,FALSE))</f>
        <v/>
      </c>
      <c r="C41">
        <f>IF($A41="","",SUMIFS(Movements!$D$2:$D$500,Movements!$B$2:$B$500,$A41,Movements!$C$2:$C$500,"In"))</f>
        <v/>
      </c>
      <c r="D41">
        <f>IF($A41="","",SUMIFS(Movements!$D$2:$D$500,Movements!$B$2:$B$500,$A41,Movements!$C$2:$C$500,"Out"))</f>
        <v/>
      </c>
      <c r="E41">
        <f>IF($A41="","",SUMIFS(Movements!$D$2:$D$500,Movements!$B$2:$B$500,$A41,Movements!$C$2:$C$500,"Adjustment"))</f>
        <v/>
      </c>
      <c r="F41">
        <f>IF($A41="","",C41-D41+E41)</f>
        <v/>
      </c>
      <c r="G41">
        <f>IF($A41="","",VLOOKUP($A41,Items!$A$2:$E$200,5,FALSE))</f>
        <v/>
      </c>
      <c r="H41">
        <f>IF($A41="","",IF(F41&lt;=G41,"REORDER",IF(F41&lt;=G41*1.25,"LOW","OK")))</f>
        <v/>
      </c>
    </row>
    <row r="42">
      <c r="A42">
        <f>IF(Items!A42="","",Items!A42)</f>
        <v/>
      </c>
      <c r="B42">
        <f>IF($A42="","",VLOOKUP($A42,Items!$A$2:$B$200,2,FALSE))</f>
        <v/>
      </c>
      <c r="C42">
        <f>IF($A42="","",SUMIFS(Movements!$D$2:$D$500,Movements!$B$2:$B$500,$A42,Movements!$C$2:$C$500,"In"))</f>
        <v/>
      </c>
      <c r="D42">
        <f>IF($A42="","",SUMIFS(Movements!$D$2:$D$500,Movements!$B$2:$B$500,$A42,Movements!$C$2:$C$500,"Out"))</f>
        <v/>
      </c>
      <c r="E42">
        <f>IF($A42="","",SUMIFS(Movements!$D$2:$D$500,Movements!$B$2:$B$500,$A42,Movements!$C$2:$C$500,"Adjustment"))</f>
        <v/>
      </c>
      <c r="F42">
        <f>IF($A42="","",C42-D42+E42)</f>
        <v/>
      </c>
      <c r="G42">
        <f>IF($A42="","",VLOOKUP($A42,Items!$A$2:$E$200,5,FALSE))</f>
        <v/>
      </c>
      <c r="H42">
        <f>IF($A42="","",IF(F42&lt;=G42,"REORDER",IF(F42&lt;=G42*1.25,"LOW","OK")))</f>
        <v/>
      </c>
    </row>
    <row r="43">
      <c r="A43">
        <f>IF(Items!A43="","",Items!A43)</f>
        <v/>
      </c>
      <c r="B43">
        <f>IF($A43="","",VLOOKUP($A43,Items!$A$2:$B$200,2,FALSE))</f>
        <v/>
      </c>
      <c r="C43">
        <f>IF($A43="","",SUMIFS(Movements!$D$2:$D$500,Movements!$B$2:$B$500,$A43,Movements!$C$2:$C$500,"In"))</f>
        <v/>
      </c>
      <c r="D43">
        <f>IF($A43="","",SUMIFS(Movements!$D$2:$D$500,Movements!$B$2:$B$500,$A43,Movements!$C$2:$C$500,"Out"))</f>
        <v/>
      </c>
      <c r="E43">
        <f>IF($A43="","",SUMIFS(Movements!$D$2:$D$500,Movements!$B$2:$B$500,$A43,Movements!$C$2:$C$500,"Adjustment"))</f>
        <v/>
      </c>
      <c r="F43">
        <f>IF($A43="","",C43-D43+E43)</f>
        <v/>
      </c>
      <c r="G43">
        <f>IF($A43="","",VLOOKUP($A43,Items!$A$2:$E$200,5,FALSE))</f>
        <v/>
      </c>
      <c r="H43">
        <f>IF($A43="","",IF(F43&lt;=G43,"REORDER",IF(F43&lt;=G43*1.25,"LOW","OK")))</f>
        <v/>
      </c>
    </row>
    <row r="44">
      <c r="A44">
        <f>IF(Items!A44="","",Items!A44)</f>
        <v/>
      </c>
      <c r="B44">
        <f>IF($A44="","",VLOOKUP($A44,Items!$A$2:$B$200,2,FALSE))</f>
        <v/>
      </c>
      <c r="C44">
        <f>IF($A44="","",SUMIFS(Movements!$D$2:$D$500,Movements!$B$2:$B$500,$A44,Movements!$C$2:$C$500,"In"))</f>
        <v/>
      </c>
      <c r="D44">
        <f>IF($A44="","",SUMIFS(Movements!$D$2:$D$500,Movements!$B$2:$B$500,$A44,Movements!$C$2:$C$500,"Out"))</f>
        <v/>
      </c>
      <c r="E44">
        <f>IF($A44="","",SUMIFS(Movements!$D$2:$D$500,Movements!$B$2:$B$500,$A44,Movements!$C$2:$C$500,"Adjustment"))</f>
        <v/>
      </c>
      <c r="F44">
        <f>IF($A44="","",C44-D44+E44)</f>
        <v/>
      </c>
      <c r="G44">
        <f>IF($A44="","",VLOOKUP($A44,Items!$A$2:$E$200,5,FALSE))</f>
        <v/>
      </c>
      <c r="H44">
        <f>IF($A44="","",IF(F44&lt;=G44,"REORDER",IF(F44&lt;=G44*1.25,"LOW","OK")))</f>
        <v/>
      </c>
    </row>
    <row r="45">
      <c r="A45">
        <f>IF(Items!A45="","",Items!A45)</f>
        <v/>
      </c>
      <c r="B45">
        <f>IF($A45="","",VLOOKUP($A45,Items!$A$2:$B$200,2,FALSE))</f>
        <v/>
      </c>
      <c r="C45">
        <f>IF($A45="","",SUMIFS(Movements!$D$2:$D$500,Movements!$B$2:$B$500,$A45,Movements!$C$2:$C$500,"In"))</f>
        <v/>
      </c>
      <c r="D45">
        <f>IF($A45="","",SUMIFS(Movements!$D$2:$D$500,Movements!$B$2:$B$500,$A45,Movements!$C$2:$C$500,"Out"))</f>
        <v/>
      </c>
      <c r="E45">
        <f>IF($A45="","",SUMIFS(Movements!$D$2:$D$500,Movements!$B$2:$B$500,$A45,Movements!$C$2:$C$500,"Adjustment"))</f>
        <v/>
      </c>
      <c r="F45">
        <f>IF($A45="","",C45-D45+E45)</f>
        <v/>
      </c>
      <c r="G45">
        <f>IF($A45="","",VLOOKUP($A45,Items!$A$2:$E$200,5,FALSE))</f>
        <v/>
      </c>
      <c r="H45">
        <f>IF($A45="","",IF(F45&lt;=G45,"REORDER",IF(F45&lt;=G45*1.25,"LOW","OK")))</f>
        <v/>
      </c>
    </row>
    <row r="46">
      <c r="A46">
        <f>IF(Items!A46="","",Items!A46)</f>
        <v/>
      </c>
      <c r="B46">
        <f>IF($A46="","",VLOOKUP($A46,Items!$A$2:$B$200,2,FALSE))</f>
        <v/>
      </c>
      <c r="C46">
        <f>IF($A46="","",SUMIFS(Movements!$D$2:$D$500,Movements!$B$2:$B$500,$A46,Movements!$C$2:$C$500,"In"))</f>
        <v/>
      </c>
      <c r="D46">
        <f>IF($A46="","",SUMIFS(Movements!$D$2:$D$500,Movements!$B$2:$B$500,$A46,Movements!$C$2:$C$500,"Out"))</f>
        <v/>
      </c>
      <c r="E46">
        <f>IF($A46="","",SUMIFS(Movements!$D$2:$D$500,Movements!$B$2:$B$500,$A46,Movements!$C$2:$C$500,"Adjustment"))</f>
        <v/>
      </c>
      <c r="F46">
        <f>IF($A46="","",C46-D46+E46)</f>
        <v/>
      </c>
      <c r="G46">
        <f>IF($A46="","",VLOOKUP($A46,Items!$A$2:$E$200,5,FALSE))</f>
        <v/>
      </c>
      <c r="H46">
        <f>IF($A46="","",IF(F46&lt;=G46,"REORDER",IF(F46&lt;=G46*1.25,"LOW","OK")))</f>
        <v/>
      </c>
    </row>
    <row r="47">
      <c r="A47">
        <f>IF(Items!A47="","",Items!A47)</f>
        <v/>
      </c>
      <c r="B47">
        <f>IF($A47="","",VLOOKUP($A47,Items!$A$2:$B$200,2,FALSE))</f>
        <v/>
      </c>
      <c r="C47">
        <f>IF($A47="","",SUMIFS(Movements!$D$2:$D$500,Movements!$B$2:$B$500,$A47,Movements!$C$2:$C$500,"In"))</f>
        <v/>
      </c>
      <c r="D47">
        <f>IF($A47="","",SUMIFS(Movements!$D$2:$D$500,Movements!$B$2:$B$500,$A47,Movements!$C$2:$C$500,"Out"))</f>
        <v/>
      </c>
      <c r="E47">
        <f>IF($A47="","",SUMIFS(Movements!$D$2:$D$500,Movements!$B$2:$B$500,$A47,Movements!$C$2:$C$500,"Adjustment"))</f>
        <v/>
      </c>
      <c r="F47">
        <f>IF($A47="","",C47-D47+E47)</f>
        <v/>
      </c>
      <c r="G47">
        <f>IF($A47="","",VLOOKUP($A47,Items!$A$2:$E$200,5,FALSE))</f>
        <v/>
      </c>
      <c r="H47">
        <f>IF($A47="","",IF(F47&lt;=G47,"REORDER",IF(F47&lt;=G47*1.25,"LOW","OK")))</f>
        <v/>
      </c>
    </row>
    <row r="48">
      <c r="A48">
        <f>IF(Items!A48="","",Items!A48)</f>
        <v/>
      </c>
      <c r="B48">
        <f>IF($A48="","",VLOOKUP($A48,Items!$A$2:$B$200,2,FALSE))</f>
        <v/>
      </c>
      <c r="C48">
        <f>IF($A48="","",SUMIFS(Movements!$D$2:$D$500,Movements!$B$2:$B$500,$A48,Movements!$C$2:$C$500,"In"))</f>
        <v/>
      </c>
      <c r="D48">
        <f>IF($A48="","",SUMIFS(Movements!$D$2:$D$500,Movements!$B$2:$B$500,$A48,Movements!$C$2:$C$500,"Out"))</f>
        <v/>
      </c>
      <c r="E48">
        <f>IF($A48="","",SUMIFS(Movements!$D$2:$D$500,Movements!$B$2:$B$500,$A48,Movements!$C$2:$C$500,"Adjustment"))</f>
        <v/>
      </c>
      <c r="F48">
        <f>IF($A48="","",C48-D48+E48)</f>
        <v/>
      </c>
      <c r="G48">
        <f>IF($A48="","",VLOOKUP($A48,Items!$A$2:$E$200,5,FALSE))</f>
        <v/>
      </c>
      <c r="H48">
        <f>IF($A48="","",IF(F48&lt;=G48,"REORDER",IF(F48&lt;=G48*1.25,"LOW","OK")))</f>
        <v/>
      </c>
    </row>
    <row r="49">
      <c r="A49">
        <f>IF(Items!A49="","",Items!A49)</f>
        <v/>
      </c>
      <c r="B49">
        <f>IF($A49="","",VLOOKUP($A49,Items!$A$2:$B$200,2,FALSE))</f>
        <v/>
      </c>
      <c r="C49">
        <f>IF($A49="","",SUMIFS(Movements!$D$2:$D$500,Movements!$B$2:$B$500,$A49,Movements!$C$2:$C$500,"In"))</f>
        <v/>
      </c>
      <c r="D49">
        <f>IF($A49="","",SUMIFS(Movements!$D$2:$D$500,Movements!$B$2:$B$500,$A49,Movements!$C$2:$C$500,"Out"))</f>
        <v/>
      </c>
      <c r="E49">
        <f>IF($A49="","",SUMIFS(Movements!$D$2:$D$500,Movements!$B$2:$B$500,$A49,Movements!$C$2:$C$500,"Adjustment"))</f>
        <v/>
      </c>
      <c r="F49">
        <f>IF($A49="","",C49-D49+E49)</f>
        <v/>
      </c>
      <c r="G49">
        <f>IF($A49="","",VLOOKUP($A49,Items!$A$2:$E$200,5,FALSE))</f>
        <v/>
      </c>
      <c r="H49">
        <f>IF($A49="","",IF(F49&lt;=G49,"REORDER",IF(F49&lt;=G49*1.25,"LOW","OK")))</f>
        <v/>
      </c>
    </row>
    <row r="50">
      <c r="A50">
        <f>IF(Items!A50="","",Items!A50)</f>
        <v/>
      </c>
      <c r="B50">
        <f>IF($A50="","",VLOOKUP($A50,Items!$A$2:$B$200,2,FALSE))</f>
        <v/>
      </c>
      <c r="C50">
        <f>IF($A50="","",SUMIFS(Movements!$D$2:$D$500,Movements!$B$2:$B$500,$A50,Movements!$C$2:$C$500,"In"))</f>
        <v/>
      </c>
      <c r="D50">
        <f>IF($A50="","",SUMIFS(Movements!$D$2:$D$500,Movements!$B$2:$B$500,$A50,Movements!$C$2:$C$500,"Out"))</f>
        <v/>
      </c>
      <c r="E50">
        <f>IF($A50="","",SUMIFS(Movements!$D$2:$D$500,Movements!$B$2:$B$500,$A50,Movements!$C$2:$C$500,"Adjustment"))</f>
        <v/>
      </c>
      <c r="F50">
        <f>IF($A50="","",C50-D50+E50)</f>
        <v/>
      </c>
      <c r="G50">
        <f>IF($A50="","",VLOOKUP($A50,Items!$A$2:$E$200,5,FALSE))</f>
        <v/>
      </c>
      <c r="H50">
        <f>IF($A50="","",IF(F50&lt;=G50,"REORDER",IF(F50&lt;=G50*1.25,"LOW","OK")))</f>
        <v/>
      </c>
    </row>
    <row r="51">
      <c r="A51">
        <f>IF(Items!A51="","",Items!A51)</f>
        <v/>
      </c>
      <c r="B51">
        <f>IF($A51="","",VLOOKUP($A51,Items!$A$2:$B$200,2,FALSE))</f>
        <v/>
      </c>
      <c r="C51">
        <f>IF($A51="","",SUMIFS(Movements!$D$2:$D$500,Movements!$B$2:$B$500,$A51,Movements!$C$2:$C$500,"In"))</f>
        <v/>
      </c>
      <c r="D51">
        <f>IF($A51="","",SUMIFS(Movements!$D$2:$D$500,Movements!$B$2:$B$500,$A51,Movements!$C$2:$C$500,"Out"))</f>
        <v/>
      </c>
      <c r="E51">
        <f>IF($A51="","",SUMIFS(Movements!$D$2:$D$500,Movements!$B$2:$B$500,$A51,Movements!$C$2:$C$500,"Adjustment"))</f>
        <v/>
      </c>
      <c r="F51">
        <f>IF($A51="","",C51-D51+E51)</f>
        <v/>
      </c>
      <c r="G51">
        <f>IF($A51="","",VLOOKUP($A51,Items!$A$2:$E$200,5,FALSE))</f>
        <v/>
      </c>
      <c r="H51">
        <f>IF($A51="","",IF(F51&lt;=G51,"REORDER",IF(F51&lt;=G51*1.25,"LOW","OK")))</f>
        <v/>
      </c>
    </row>
    <row r="52">
      <c r="A52">
        <f>IF(Items!A52="","",Items!A52)</f>
        <v/>
      </c>
      <c r="B52">
        <f>IF($A52="","",VLOOKUP($A52,Items!$A$2:$B$200,2,FALSE))</f>
        <v/>
      </c>
      <c r="C52">
        <f>IF($A52="","",SUMIFS(Movements!$D$2:$D$500,Movements!$B$2:$B$500,$A52,Movements!$C$2:$C$500,"In"))</f>
        <v/>
      </c>
      <c r="D52">
        <f>IF($A52="","",SUMIFS(Movements!$D$2:$D$500,Movements!$B$2:$B$500,$A52,Movements!$C$2:$C$500,"Out"))</f>
        <v/>
      </c>
      <c r="E52">
        <f>IF($A52="","",SUMIFS(Movements!$D$2:$D$500,Movements!$B$2:$B$500,$A52,Movements!$C$2:$C$500,"Adjustment"))</f>
        <v/>
      </c>
      <c r="F52">
        <f>IF($A52="","",C52-D52+E52)</f>
        <v/>
      </c>
      <c r="G52">
        <f>IF($A52="","",VLOOKUP($A52,Items!$A$2:$E$200,5,FALSE))</f>
        <v/>
      </c>
      <c r="H52">
        <f>IF($A52="","",IF(F52&lt;=G52,"REORDER",IF(F52&lt;=G52*1.25,"LOW","OK")))</f>
        <v/>
      </c>
    </row>
    <row r="53">
      <c r="A53">
        <f>IF(Items!A53="","",Items!A53)</f>
        <v/>
      </c>
      <c r="B53">
        <f>IF($A53="","",VLOOKUP($A53,Items!$A$2:$B$200,2,FALSE))</f>
        <v/>
      </c>
      <c r="C53">
        <f>IF($A53="","",SUMIFS(Movements!$D$2:$D$500,Movements!$B$2:$B$500,$A53,Movements!$C$2:$C$500,"In"))</f>
        <v/>
      </c>
      <c r="D53">
        <f>IF($A53="","",SUMIFS(Movements!$D$2:$D$500,Movements!$B$2:$B$500,$A53,Movements!$C$2:$C$500,"Out"))</f>
        <v/>
      </c>
      <c r="E53">
        <f>IF($A53="","",SUMIFS(Movements!$D$2:$D$500,Movements!$B$2:$B$500,$A53,Movements!$C$2:$C$500,"Adjustment"))</f>
        <v/>
      </c>
      <c r="F53">
        <f>IF($A53="","",C53-D53+E53)</f>
        <v/>
      </c>
      <c r="G53">
        <f>IF($A53="","",VLOOKUP($A53,Items!$A$2:$E$200,5,FALSE))</f>
        <v/>
      </c>
      <c r="H53">
        <f>IF($A53="","",IF(F53&lt;=G53,"REORDER",IF(F53&lt;=G53*1.25,"LOW","OK")))</f>
        <v/>
      </c>
    </row>
    <row r="54">
      <c r="A54">
        <f>IF(Items!A54="","",Items!A54)</f>
        <v/>
      </c>
      <c r="B54">
        <f>IF($A54="","",VLOOKUP($A54,Items!$A$2:$B$200,2,FALSE))</f>
        <v/>
      </c>
      <c r="C54">
        <f>IF($A54="","",SUMIFS(Movements!$D$2:$D$500,Movements!$B$2:$B$500,$A54,Movements!$C$2:$C$500,"In"))</f>
        <v/>
      </c>
      <c r="D54">
        <f>IF($A54="","",SUMIFS(Movements!$D$2:$D$500,Movements!$B$2:$B$500,$A54,Movements!$C$2:$C$500,"Out"))</f>
        <v/>
      </c>
      <c r="E54">
        <f>IF($A54="","",SUMIFS(Movements!$D$2:$D$500,Movements!$B$2:$B$500,$A54,Movements!$C$2:$C$500,"Adjustment"))</f>
        <v/>
      </c>
      <c r="F54">
        <f>IF($A54="","",C54-D54+E54)</f>
        <v/>
      </c>
      <c r="G54">
        <f>IF($A54="","",VLOOKUP($A54,Items!$A$2:$E$200,5,FALSE))</f>
        <v/>
      </c>
      <c r="H54">
        <f>IF($A54="","",IF(F54&lt;=G54,"REORDER",IF(F54&lt;=G54*1.25,"LOW","OK")))</f>
        <v/>
      </c>
    </row>
    <row r="55">
      <c r="A55">
        <f>IF(Items!A55="","",Items!A55)</f>
        <v/>
      </c>
      <c r="B55">
        <f>IF($A55="","",VLOOKUP($A55,Items!$A$2:$B$200,2,FALSE))</f>
        <v/>
      </c>
      <c r="C55">
        <f>IF($A55="","",SUMIFS(Movements!$D$2:$D$500,Movements!$B$2:$B$500,$A55,Movements!$C$2:$C$500,"In"))</f>
        <v/>
      </c>
      <c r="D55">
        <f>IF($A55="","",SUMIFS(Movements!$D$2:$D$500,Movements!$B$2:$B$500,$A55,Movements!$C$2:$C$500,"Out"))</f>
        <v/>
      </c>
      <c r="E55">
        <f>IF($A55="","",SUMIFS(Movements!$D$2:$D$500,Movements!$B$2:$B$500,$A55,Movements!$C$2:$C$500,"Adjustment"))</f>
        <v/>
      </c>
      <c r="F55">
        <f>IF($A55="","",C55-D55+E55)</f>
        <v/>
      </c>
      <c r="G55">
        <f>IF($A55="","",VLOOKUP($A55,Items!$A$2:$E$200,5,FALSE))</f>
        <v/>
      </c>
      <c r="H55">
        <f>IF($A55="","",IF(F55&lt;=G55,"REORDER",IF(F55&lt;=G55*1.25,"LOW","OK")))</f>
        <v/>
      </c>
    </row>
    <row r="56">
      <c r="A56">
        <f>IF(Items!A56="","",Items!A56)</f>
        <v/>
      </c>
      <c r="B56">
        <f>IF($A56="","",VLOOKUP($A56,Items!$A$2:$B$200,2,FALSE))</f>
        <v/>
      </c>
      <c r="C56">
        <f>IF($A56="","",SUMIFS(Movements!$D$2:$D$500,Movements!$B$2:$B$500,$A56,Movements!$C$2:$C$500,"In"))</f>
        <v/>
      </c>
      <c r="D56">
        <f>IF($A56="","",SUMIFS(Movements!$D$2:$D$500,Movements!$B$2:$B$500,$A56,Movements!$C$2:$C$500,"Out"))</f>
        <v/>
      </c>
      <c r="E56">
        <f>IF($A56="","",SUMIFS(Movements!$D$2:$D$500,Movements!$B$2:$B$500,$A56,Movements!$C$2:$C$500,"Adjustment"))</f>
        <v/>
      </c>
      <c r="F56">
        <f>IF($A56="","",C56-D56+E56)</f>
        <v/>
      </c>
      <c r="G56">
        <f>IF($A56="","",VLOOKUP($A56,Items!$A$2:$E$200,5,FALSE))</f>
        <v/>
      </c>
      <c r="H56">
        <f>IF($A56="","",IF(F56&lt;=G56,"REORDER",IF(F56&lt;=G56*1.25,"LOW","OK")))</f>
        <v/>
      </c>
    </row>
    <row r="57">
      <c r="A57">
        <f>IF(Items!A57="","",Items!A57)</f>
        <v/>
      </c>
      <c r="B57">
        <f>IF($A57="","",VLOOKUP($A57,Items!$A$2:$B$200,2,FALSE))</f>
        <v/>
      </c>
      <c r="C57">
        <f>IF($A57="","",SUMIFS(Movements!$D$2:$D$500,Movements!$B$2:$B$500,$A57,Movements!$C$2:$C$500,"In"))</f>
        <v/>
      </c>
      <c r="D57">
        <f>IF($A57="","",SUMIFS(Movements!$D$2:$D$500,Movements!$B$2:$B$500,$A57,Movements!$C$2:$C$500,"Out"))</f>
        <v/>
      </c>
      <c r="E57">
        <f>IF($A57="","",SUMIFS(Movements!$D$2:$D$500,Movements!$B$2:$B$500,$A57,Movements!$C$2:$C$500,"Adjustment"))</f>
        <v/>
      </c>
      <c r="F57">
        <f>IF($A57="","",C57-D57+E57)</f>
        <v/>
      </c>
      <c r="G57">
        <f>IF($A57="","",VLOOKUP($A57,Items!$A$2:$E$200,5,FALSE))</f>
        <v/>
      </c>
      <c r="H57">
        <f>IF($A57="","",IF(F57&lt;=G57,"REORDER",IF(F57&lt;=G57*1.25,"LOW","OK")))</f>
        <v/>
      </c>
    </row>
    <row r="58">
      <c r="A58">
        <f>IF(Items!A58="","",Items!A58)</f>
        <v/>
      </c>
      <c r="B58">
        <f>IF($A58="","",VLOOKUP($A58,Items!$A$2:$B$200,2,FALSE))</f>
        <v/>
      </c>
      <c r="C58">
        <f>IF($A58="","",SUMIFS(Movements!$D$2:$D$500,Movements!$B$2:$B$500,$A58,Movements!$C$2:$C$500,"In"))</f>
        <v/>
      </c>
      <c r="D58">
        <f>IF($A58="","",SUMIFS(Movements!$D$2:$D$500,Movements!$B$2:$B$500,$A58,Movements!$C$2:$C$500,"Out"))</f>
        <v/>
      </c>
      <c r="E58">
        <f>IF($A58="","",SUMIFS(Movements!$D$2:$D$500,Movements!$B$2:$B$500,$A58,Movements!$C$2:$C$500,"Adjustment"))</f>
        <v/>
      </c>
      <c r="F58">
        <f>IF($A58="","",C58-D58+E58)</f>
        <v/>
      </c>
      <c r="G58">
        <f>IF($A58="","",VLOOKUP($A58,Items!$A$2:$E$200,5,FALSE))</f>
        <v/>
      </c>
      <c r="H58">
        <f>IF($A58="","",IF(F58&lt;=G58,"REORDER",IF(F58&lt;=G58*1.25,"LOW","OK")))</f>
        <v/>
      </c>
    </row>
    <row r="59">
      <c r="A59">
        <f>IF(Items!A59="","",Items!A59)</f>
        <v/>
      </c>
      <c r="B59">
        <f>IF($A59="","",VLOOKUP($A59,Items!$A$2:$B$200,2,FALSE))</f>
        <v/>
      </c>
      <c r="C59">
        <f>IF($A59="","",SUMIFS(Movements!$D$2:$D$500,Movements!$B$2:$B$500,$A59,Movements!$C$2:$C$500,"In"))</f>
        <v/>
      </c>
      <c r="D59">
        <f>IF($A59="","",SUMIFS(Movements!$D$2:$D$500,Movements!$B$2:$B$500,$A59,Movements!$C$2:$C$500,"Out"))</f>
        <v/>
      </c>
      <c r="E59">
        <f>IF($A59="","",SUMIFS(Movements!$D$2:$D$500,Movements!$B$2:$B$500,$A59,Movements!$C$2:$C$500,"Adjustment"))</f>
        <v/>
      </c>
      <c r="F59">
        <f>IF($A59="","",C59-D59+E59)</f>
        <v/>
      </c>
      <c r="G59">
        <f>IF($A59="","",VLOOKUP($A59,Items!$A$2:$E$200,5,FALSE))</f>
        <v/>
      </c>
      <c r="H59">
        <f>IF($A59="","",IF(F59&lt;=G59,"REORDER",IF(F59&lt;=G59*1.25,"LOW","OK")))</f>
        <v/>
      </c>
    </row>
    <row r="60">
      <c r="A60">
        <f>IF(Items!A60="","",Items!A60)</f>
        <v/>
      </c>
      <c r="B60">
        <f>IF($A60="","",VLOOKUP($A60,Items!$A$2:$B$200,2,FALSE))</f>
        <v/>
      </c>
      <c r="C60">
        <f>IF($A60="","",SUMIFS(Movements!$D$2:$D$500,Movements!$B$2:$B$500,$A60,Movements!$C$2:$C$500,"In"))</f>
        <v/>
      </c>
      <c r="D60">
        <f>IF($A60="","",SUMIFS(Movements!$D$2:$D$500,Movements!$B$2:$B$500,$A60,Movements!$C$2:$C$500,"Out"))</f>
        <v/>
      </c>
      <c r="E60">
        <f>IF($A60="","",SUMIFS(Movements!$D$2:$D$500,Movements!$B$2:$B$500,$A60,Movements!$C$2:$C$500,"Adjustment"))</f>
        <v/>
      </c>
      <c r="F60">
        <f>IF($A60="","",C60-D60+E60)</f>
        <v/>
      </c>
      <c r="G60">
        <f>IF($A60="","",VLOOKUP($A60,Items!$A$2:$E$200,5,FALSE))</f>
        <v/>
      </c>
      <c r="H60">
        <f>IF($A60="","",IF(F60&lt;=G60,"REORDER",IF(F60&lt;=G60*1.25,"LOW","OK")))</f>
        <v/>
      </c>
    </row>
    <row r="61">
      <c r="A61">
        <f>IF(Items!A61="","",Items!A61)</f>
        <v/>
      </c>
      <c r="B61">
        <f>IF($A61="","",VLOOKUP($A61,Items!$A$2:$B$200,2,FALSE))</f>
        <v/>
      </c>
      <c r="C61">
        <f>IF($A61="","",SUMIFS(Movements!$D$2:$D$500,Movements!$B$2:$B$500,$A61,Movements!$C$2:$C$500,"In"))</f>
        <v/>
      </c>
      <c r="D61">
        <f>IF($A61="","",SUMIFS(Movements!$D$2:$D$500,Movements!$B$2:$B$500,$A61,Movements!$C$2:$C$500,"Out"))</f>
        <v/>
      </c>
      <c r="E61">
        <f>IF($A61="","",SUMIFS(Movements!$D$2:$D$500,Movements!$B$2:$B$500,$A61,Movements!$C$2:$C$500,"Adjustment"))</f>
        <v/>
      </c>
      <c r="F61">
        <f>IF($A61="","",C61-D61+E61)</f>
        <v/>
      </c>
      <c r="G61">
        <f>IF($A61="","",VLOOKUP($A61,Items!$A$2:$E$200,5,FALSE))</f>
        <v/>
      </c>
      <c r="H61">
        <f>IF($A61="","",IF(F61&lt;=G61,"REORDER",IF(F61&lt;=G61*1.25,"LOW","OK")))</f>
        <v/>
      </c>
    </row>
    <row r="62">
      <c r="A62">
        <f>IF(Items!A62="","",Items!A62)</f>
        <v/>
      </c>
      <c r="B62">
        <f>IF($A62="","",VLOOKUP($A62,Items!$A$2:$B$200,2,FALSE))</f>
        <v/>
      </c>
      <c r="C62">
        <f>IF($A62="","",SUMIFS(Movements!$D$2:$D$500,Movements!$B$2:$B$500,$A62,Movements!$C$2:$C$500,"In"))</f>
        <v/>
      </c>
      <c r="D62">
        <f>IF($A62="","",SUMIFS(Movements!$D$2:$D$500,Movements!$B$2:$B$500,$A62,Movements!$C$2:$C$500,"Out"))</f>
        <v/>
      </c>
      <c r="E62">
        <f>IF($A62="","",SUMIFS(Movements!$D$2:$D$500,Movements!$B$2:$B$500,$A62,Movements!$C$2:$C$500,"Adjustment"))</f>
        <v/>
      </c>
      <c r="F62">
        <f>IF($A62="","",C62-D62+E62)</f>
        <v/>
      </c>
      <c r="G62">
        <f>IF($A62="","",VLOOKUP($A62,Items!$A$2:$E$200,5,FALSE))</f>
        <v/>
      </c>
      <c r="H62">
        <f>IF($A62="","",IF(F62&lt;=G62,"REORDER",IF(F62&lt;=G62*1.25,"LOW","OK")))</f>
        <v/>
      </c>
    </row>
    <row r="63">
      <c r="A63">
        <f>IF(Items!A63="","",Items!A63)</f>
        <v/>
      </c>
      <c r="B63">
        <f>IF($A63="","",VLOOKUP($A63,Items!$A$2:$B$200,2,FALSE))</f>
        <v/>
      </c>
      <c r="C63">
        <f>IF($A63="","",SUMIFS(Movements!$D$2:$D$500,Movements!$B$2:$B$500,$A63,Movements!$C$2:$C$500,"In"))</f>
        <v/>
      </c>
      <c r="D63">
        <f>IF($A63="","",SUMIFS(Movements!$D$2:$D$500,Movements!$B$2:$B$500,$A63,Movements!$C$2:$C$500,"Out"))</f>
        <v/>
      </c>
      <c r="E63">
        <f>IF($A63="","",SUMIFS(Movements!$D$2:$D$500,Movements!$B$2:$B$500,$A63,Movements!$C$2:$C$500,"Adjustment"))</f>
        <v/>
      </c>
      <c r="F63">
        <f>IF($A63="","",C63-D63+E63)</f>
        <v/>
      </c>
      <c r="G63">
        <f>IF($A63="","",VLOOKUP($A63,Items!$A$2:$E$200,5,FALSE))</f>
        <v/>
      </c>
      <c r="H63">
        <f>IF($A63="","",IF(F63&lt;=G63,"REORDER",IF(F63&lt;=G63*1.25,"LOW","OK")))</f>
        <v/>
      </c>
    </row>
    <row r="64">
      <c r="A64">
        <f>IF(Items!A64="","",Items!A64)</f>
        <v/>
      </c>
      <c r="B64">
        <f>IF($A64="","",VLOOKUP($A64,Items!$A$2:$B$200,2,FALSE))</f>
        <v/>
      </c>
      <c r="C64">
        <f>IF($A64="","",SUMIFS(Movements!$D$2:$D$500,Movements!$B$2:$B$500,$A64,Movements!$C$2:$C$500,"In"))</f>
        <v/>
      </c>
      <c r="D64">
        <f>IF($A64="","",SUMIFS(Movements!$D$2:$D$500,Movements!$B$2:$B$500,$A64,Movements!$C$2:$C$500,"Out"))</f>
        <v/>
      </c>
      <c r="E64">
        <f>IF($A64="","",SUMIFS(Movements!$D$2:$D$500,Movements!$B$2:$B$500,$A64,Movements!$C$2:$C$500,"Adjustment"))</f>
        <v/>
      </c>
      <c r="F64">
        <f>IF($A64="","",C64-D64+E64)</f>
        <v/>
      </c>
      <c r="G64">
        <f>IF($A64="","",VLOOKUP($A64,Items!$A$2:$E$200,5,FALSE))</f>
        <v/>
      </c>
      <c r="H64">
        <f>IF($A64="","",IF(F64&lt;=G64,"REORDER",IF(F64&lt;=G64*1.25,"LOW","OK")))</f>
        <v/>
      </c>
    </row>
    <row r="65">
      <c r="A65">
        <f>IF(Items!A65="","",Items!A65)</f>
        <v/>
      </c>
      <c r="B65">
        <f>IF($A65="","",VLOOKUP($A65,Items!$A$2:$B$200,2,FALSE))</f>
        <v/>
      </c>
      <c r="C65">
        <f>IF($A65="","",SUMIFS(Movements!$D$2:$D$500,Movements!$B$2:$B$500,$A65,Movements!$C$2:$C$500,"In"))</f>
        <v/>
      </c>
      <c r="D65">
        <f>IF($A65="","",SUMIFS(Movements!$D$2:$D$500,Movements!$B$2:$B$500,$A65,Movements!$C$2:$C$500,"Out"))</f>
        <v/>
      </c>
      <c r="E65">
        <f>IF($A65="","",SUMIFS(Movements!$D$2:$D$500,Movements!$B$2:$B$500,$A65,Movements!$C$2:$C$500,"Adjustment"))</f>
        <v/>
      </c>
      <c r="F65">
        <f>IF($A65="","",C65-D65+E65)</f>
        <v/>
      </c>
      <c r="G65">
        <f>IF($A65="","",VLOOKUP($A65,Items!$A$2:$E$200,5,FALSE))</f>
        <v/>
      </c>
      <c r="H65">
        <f>IF($A65="","",IF(F65&lt;=G65,"REORDER",IF(F65&lt;=G65*1.25,"LOW","OK")))</f>
        <v/>
      </c>
    </row>
    <row r="66">
      <c r="A66">
        <f>IF(Items!A66="","",Items!A66)</f>
        <v/>
      </c>
      <c r="B66">
        <f>IF($A66="","",VLOOKUP($A66,Items!$A$2:$B$200,2,FALSE))</f>
        <v/>
      </c>
      <c r="C66">
        <f>IF($A66="","",SUMIFS(Movements!$D$2:$D$500,Movements!$B$2:$B$500,$A66,Movements!$C$2:$C$500,"In"))</f>
        <v/>
      </c>
      <c r="D66">
        <f>IF($A66="","",SUMIFS(Movements!$D$2:$D$500,Movements!$B$2:$B$500,$A66,Movements!$C$2:$C$500,"Out"))</f>
        <v/>
      </c>
      <c r="E66">
        <f>IF($A66="","",SUMIFS(Movements!$D$2:$D$500,Movements!$B$2:$B$500,$A66,Movements!$C$2:$C$500,"Adjustment"))</f>
        <v/>
      </c>
      <c r="F66">
        <f>IF($A66="","",C66-D66+E66)</f>
        <v/>
      </c>
      <c r="G66">
        <f>IF($A66="","",VLOOKUP($A66,Items!$A$2:$E$200,5,FALSE))</f>
        <v/>
      </c>
      <c r="H66">
        <f>IF($A66="","",IF(F66&lt;=G66,"REORDER",IF(F66&lt;=G66*1.25,"LOW","OK")))</f>
        <v/>
      </c>
    </row>
    <row r="67">
      <c r="A67">
        <f>IF(Items!A67="","",Items!A67)</f>
        <v/>
      </c>
      <c r="B67">
        <f>IF($A67="","",VLOOKUP($A67,Items!$A$2:$B$200,2,FALSE))</f>
        <v/>
      </c>
      <c r="C67">
        <f>IF($A67="","",SUMIFS(Movements!$D$2:$D$500,Movements!$B$2:$B$500,$A67,Movements!$C$2:$C$500,"In"))</f>
        <v/>
      </c>
      <c r="D67">
        <f>IF($A67="","",SUMIFS(Movements!$D$2:$D$500,Movements!$B$2:$B$500,$A67,Movements!$C$2:$C$500,"Out"))</f>
        <v/>
      </c>
      <c r="E67">
        <f>IF($A67="","",SUMIFS(Movements!$D$2:$D$500,Movements!$B$2:$B$500,$A67,Movements!$C$2:$C$500,"Adjustment"))</f>
        <v/>
      </c>
      <c r="F67">
        <f>IF($A67="","",C67-D67+E67)</f>
        <v/>
      </c>
      <c r="G67">
        <f>IF($A67="","",VLOOKUP($A67,Items!$A$2:$E$200,5,FALSE))</f>
        <v/>
      </c>
      <c r="H67">
        <f>IF($A67="","",IF(F67&lt;=G67,"REORDER",IF(F67&lt;=G67*1.25,"LOW","OK")))</f>
        <v/>
      </c>
    </row>
    <row r="68">
      <c r="A68">
        <f>IF(Items!A68="","",Items!A68)</f>
        <v/>
      </c>
      <c r="B68">
        <f>IF($A68="","",VLOOKUP($A68,Items!$A$2:$B$200,2,FALSE))</f>
        <v/>
      </c>
      <c r="C68">
        <f>IF($A68="","",SUMIFS(Movements!$D$2:$D$500,Movements!$B$2:$B$500,$A68,Movements!$C$2:$C$500,"In"))</f>
        <v/>
      </c>
      <c r="D68">
        <f>IF($A68="","",SUMIFS(Movements!$D$2:$D$500,Movements!$B$2:$B$500,$A68,Movements!$C$2:$C$500,"Out"))</f>
        <v/>
      </c>
      <c r="E68">
        <f>IF($A68="","",SUMIFS(Movements!$D$2:$D$500,Movements!$B$2:$B$500,$A68,Movements!$C$2:$C$500,"Adjustment"))</f>
        <v/>
      </c>
      <c r="F68">
        <f>IF($A68="","",C68-D68+E68)</f>
        <v/>
      </c>
      <c r="G68">
        <f>IF($A68="","",VLOOKUP($A68,Items!$A$2:$E$200,5,FALSE))</f>
        <v/>
      </c>
      <c r="H68">
        <f>IF($A68="","",IF(F68&lt;=G68,"REORDER",IF(F68&lt;=G68*1.25,"LOW","OK")))</f>
        <v/>
      </c>
    </row>
    <row r="69">
      <c r="A69">
        <f>IF(Items!A69="","",Items!A69)</f>
        <v/>
      </c>
      <c r="B69">
        <f>IF($A69="","",VLOOKUP($A69,Items!$A$2:$B$200,2,FALSE))</f>
        <v/>
      </c>
      <c r="C69">
        <f>IF($A69="","",SUMIFS(Movements!$D$2:$D$500,Movements!$B$2:$B$500,$A69,Movements!$C$2:$C$500,"In"))</f>
        <v/>
      </c>
      <c r="D69">
        <f>IF($A69="","",SUMIFS(Movements!$D$2:$D$500,Movements!$B$2:$B$500,$A69,Movements!$C$2:$C$500,"Out"))</f>
        <v/>
      </c>
      <c r="E69">
        <f>IF($A69="","",SUMIFS(Movements!$D$2:$D$500,Movements!$B$2:$B$500,$A69,Movements!$C$2:$C$500,"Adjustment"))</f>
        <v/>
      </c>
      <c r="F69">
        <f>IF($A69="","",C69-D69+E69)</f>
        <v/>
      </c>
      <c r="G69">
        <f>IF($A69="","",VLOOKUP($A69,Items!$A$2:$E$200,5,FALSE))</f>
        <v/>
      </c>
      <c r="H69">
        <f>IF($A69="","",IF(F69&lt;=G69,"REORDER",IF(F69&lt;=G69*1.25,"LOW","OK")))</f>
        <v/>
      </c>
    </row>
    <row r="70">
      <c r="A70">
        <f>IF(Items!A70="","",Items!A70)</f>
        <v/>
      </c>
      <c r="B70">
        <f>IF($A70="","",VLOOKUP($A70,Items!$A$2:$B$200,2,FALSE))</f>
        <v/>
      </c>
      <c r="C70">
        <f>IF($A70="","",SUMIFS(Movements!$D$2:$D$500,Movements!$B$2:$B$500,$A70,Movements!$C$2:$C$500,"In"))</f>
        <v/>
      </c>
      <c r="D70">
        <f>IF($A70="","",SUMIFS(Movements!$D$2:$D$500,Movements!$B$2:$B$500,$A70,Movements!$C$2:$C$500,"Out"))</f>
        <v/>
      </c>
      <c r="E70">
        <f>IF($A70="","",SUMIFS(Movements!$D$2:$D$500,Movements!$B$2:$B$500,$A70,Movements!$C$2:$C$500,"Adjustment"))</f>
        <v/>
      </c>
      <c r="F70">
        <f>IF($A70="","",C70-D70+E70)</f>
        <v/>
      </c>
      <c r="G70">
        <f>IF($A70="","",VLOOKUP($A70,Items!$A$2:$E$200,5,FALSE))</f>
        <v/>
      </c>
      <c r="H70">
        <f>IF($A70="","",IF(F70&lt;=G70,"REORDER",IF(F70&lt;=G70*1.25,"LOW","OK")))</f>
        <v/>
      </c>
    </row>
    <row r="71">
      <c r="A71">
        <f>IF(Items!A71="","",Items!A71)</f>
        <v/>
      </c>
      <c r="B71">
        <f>IF($A71="","",VLOOKUP($A71,Items!$A$2:$B$200,2,FALSE))</f>
        <v/>
      </c>
      <c r="C71">
        <f>IF($A71="","",SUMIFS(Movements!$D$2:$D$500,Movements!$B$2:$B$500,$A71,Movements!$C$2:$C$500,"In"))</f>
        <v/>
      </c>
      <c r="D71">
        <f>IF($A71="","",SUMIFS(Movements!$D$2:$D$500,Movements!$B$2:$B$500,$A71,Movements!$C$2:$C$500,"Out"))</f>
        <v/>
      </c>
      <c r="E71">
        <f>IF($A71="","",SUMIFS(Movements!$D$2:$D$500,Movements!$B$2:$B$500,$A71,Movements!$C$2:$C$500,"Adjustment"))</f>
        <v/>
      </c>
      <c r="F71">
        <f>IF($A71="","",C71-D71+E71)</f>
        <v/>
      </c>
      <c r="G71">
        <f>IF($A71="","",VLOOKUP($A71,Items!$A$2:$E$200,5,FALSE))</f>
        <v/>
      </c>
      <c r="H71">
        <f>IF($A71="","",IF(F71&lt;=G71,"REORDER",IF(F71&lt;=G71*1.25,"LOW","OK")))</f>
        <v/>
      </c>
    </row>
    <row r="72">
      <c r="A72">
        <f>IF(Items!A72="","",Items!A72)</f>
        <v/>
      </c>
      <c r="B72">
        <f>IF($A72="","",VLOOKUP($A72,Items!$A$2:$B$200,2,FALSE))</f>
        <v/>
      </c>
      <c r="C72">
        <f>IF($A72="","",SUMIFS(Movements!$D$2:$D$500,Movements!$B$2:$B$500,$A72,Movements!$C$2:$C$500,"In"))</f>
        <v/>
      </c>
      <c r="D72">
        <f>IF($A72="","",SUMIFS(Movements!$D$2:$D$500,Movements!$B$2:$B$500,$A72,Movements!$C$2:$C$500,"Out"))</f>
        <v/>
      </c>
      <c r="E72">
        <f>IF($A72="","",SUMIFS(Movements!$D$2:$D$500,Movements!$B$2:$B$500,$A72,Movements!$C$2:$C$500,"Adjustment"))</f>
        <v/>
      </c>
      <c r="F72">
        <f>IF($A72="","",C72-D72+E72)</f>
        <v/>
      </c>
      <c r="G72">
        <f>IF($A72="","",VLOOKUP($A72,Items!$A$2:$E$200,5,FALSE))</f>
        <v/>
      </c>
      <c r="H72">
        <f>IF($A72="","",IF(F72&lt;=G72,"REORDER",IF(F72&lt;=G72*1.25,"LOW","OK")))</f>
        <v/>
      </c>
    </row>
    <row r="73">
      <c r="A73">
        <f>IF(Items!A73="","",Items!A73)</f>
        <v/>
      </c>
      <c r="B73">
        <f>IF($A73="","",VLOOKUP($A73,Items!$A$2:$B$200,2,FALSE))</f>
        <v/>
      </c>
      <c r="C73">
        <f>IF($A73="","",SUMIFS(Movements!$D$2:$D$500,Movements!$B$2:$B$500,$A73,Movements!$C$2:$C$500,"In"))</f>
        <v/>
      </c>
      <c r="D73">
        <f>IF($A73="","",SUMIFS(Movements!$D$2:$D$500,Movements!$B$2:$B$500,$A73,Movements!$C$2:$C$500,"Out"))</f>
        <v/>
      </c>
      <c r="E73">
        <f>IF($A73="","",SUMIFS(Movements!$D$2:$D$500,Movements!$B$2:$B$500,$A73,Movements!$C$2:$C$500,"Adjustment"))</f>
        <v/>
      </c>
      <c r="F73">
        <f>IF($A73="","",C73-D73+E73)</f>
        <v/>
      </c>
      <c r="G73">
        <f>IF($A73="","",VLOOKUP($A73,Items!$A$2:$E$200,5,FALSE))</f>
        <v/>
      </c>
      <c r="H73">
        <f>IF($A73="","",IF(F73&lt;=G73,"REORDER",IF(F73&lt;=G73*1.25,"LOW","OK")))</f>
        <v/>
      </c>
    </row>
    <row r="74">
      <c r="A74">
        <f>IF(Items!A74="","",Items!A74)</f>
        <v/>
      </c>
      <c r="B74">
        <f>IF($A74="","",VLOOKUP($A74,Items!$A$2:$B$200,2,FALSE))</f>
        <v/>
      </c>
      <c r="C74">
        <f>IF($A74="","",SUMIFS(Movements!$D$2:$D$500,Movements!$B$2:$B$500,$A74,Movements!$C$2:$C$500,"In"))</f>
        <v/>
      </c>
      <c r="D74">
        <f>IF($A74="","",SUMIFS(Movements!$D$2:$D$500,Movements!$B$2:$B$500,$A74,Movements!$C$2:$C$500,"Out"))</f>
        <v/>
      </c>
      <c r="E74">
        <f>IF($A74="","",SUMIFS(Movements!$D$2:$D$500,Movements!$B$2:$B$500,$A74,Movements!$C$2:$C$500,"Adjustment"))</f>
        <v/>
      </c>
      <c r="F74">
        <f>IF($A74="","",C74-D74+E74)</f>
        <v/>
      </c>
      <c r="G74">
        <f>IF($A74="","",VLOOKUP($A74,Items!$A$2:$E$200,5,FALSE))</f>
        <v/>
      </c>
      <c r="H74">
        <f>IF($A74="","",IF(F74&lt;=G74,"REORDER",IF(F74&lt;=G74*1.25,"LOW","OK")))</f>
        <v/>
      </c>
    </row>
    <row r="75">
      <c r="A75">
        <f>IF(Items!A75="","",Items!A75)</f>
        <v/>
      </c>
      <c r="B75">
        <f>IF($A75="","",VLOOKUP($A75,Items!$A$2:$B$200,2,FALSE))</f>
        <v/>
      </c>
      <c r="C75">
        <f>IF($A75="","",SUMIFS(Movements!$D$2:$D$500,Movements!$B$2:$B$500,$A75,Movements!$C$2:$C$500,"In"))</f>
        <v/>
      </c>
      <c r="D75">
        <f>IF($A75="","",SUMIFS(Movements!$D$2:$D$500,Movements!$B$2:$B$500,$A75,Movements!$C$2:$C$500,"Out"))</f>
        <v/>
      </c>
      <c r="E75">
        <f>IF($A75="","",SUMIFS(Movements!$D$2:$D$500,Movements!$B$2:$B$500,$A75,Movements!$C$2:$C$500,"Adjustment"))</f>
        <v/>
      </c>
      <c r="F75">
        <f>IF($A75="","",C75-D75+E75)</f>
        <v/>
      </c>
      <c r="G75">
        <f>IF($A75="","",VLOOKUP($A75,Items!$A$2:$E$200,5,FALSE))</f>
        <v/>
      </c>
      <c r="H75">
        <f>IF($A75="","",IF(F75&lt;=G75,"REORDER",IF(F75&lt;=G75*1.25,"LOW","OK")))</f>
        <v/>
      </c>
    </row>
    <row r="76">
      <c r="A76">
        <f>IF(Items!A76="","",Items!A76)</f>
        <v/>
      </c>
      <c r="B76">
        <f>IF($A76="","",VLOOKUP($A76,Items!$A$2:$B$200,2,FALSE))</f>
        <v/>
      </c>
      <c r="C76">
        <f>IF($A76="","",SUMIFS(Movements!$D$2:$D$500,Movements!$B$2:$B$500,$A76,Movements!$C$2:$C$500,"In"))</f>
        <v/>
      </c>
      <c r="D76">
        <f>IF($A76="","",SUMIFS(Movements!$D$2:$D$500,Movements!$B$2:$B$500,$A76,Movements!$C$2:$C$500,"Out"))</f>
        <v/>
      </c>
      <c r="E76">
        <f>IF($A76="","",SUMIFS(Movements!$D$2:$D$500,Movements!$B$2:$B$500,$A76,Movements!$C$2:$C$500,"Adjustment"))</f>
        <v/>
      </c>
      <c r="F76">
        <f>IF($A76="","",C76-D76+E76)</f>
        <v/>
      </c>
      <c r="G76">
        <f>IF($A76="","",VLOOKUP($A76,Items!$A$2:$E$200,5,FALSE))</f>
        <v/>
      </c>
      <c r="H76">
        <f>IF($A76="","",IF(F76&lt;=G76,"REORDER",IF(F76&lt;=G76*1.25,"LOW","OK")))</f>
        <v/>
      </c>
    </row>
    <row r="77">
      <c r="A77">
        <f>IF(Items!A77="","",Items!A77)</f>
        <v/>
      </c>
      <c r="B77">
        <f>IF($A77="","",VLOOKUP($A77,Items!$A$2:$B$200,2,FALSE))</f>
        <v/>
      </c>
      <c r="C77">
        <f>IF($A77="","",SUMIFS(Movements!$D$2:$D$500,Movements!$B$2:$B$500,$A77,Movements!$C$2:$C$500,"In"))</f>
        <v/>
      </c>
      <c r="D77">
        <f>IF($A77="","",SUMIFS(Movements!$D$2:$D$500,Movements!$B$2:$B$500,$A77,Movements!$C$2:$C$500,"Out"))</f>
        <v/>
      </c>
      <c r="E77">
        <f>IF($A77="","",SUMIFS(Movements!$D$2:$D$500,Movements!$B$2:$B$500,$A77,Movements!$C$2:$C$500,"Adjustment"))</f>
        <v/>
      </c>
      <c r="F77">
        <f>IF($A77="","",C77-D77+E77)</f>
        <v/>
      </c>
      <c r="G77">
        <f>IF($A77="","",VLOOKUP($A77,Items!$A$2:$E$200,5,FALSE))</f>
        <v/>
      </c>
      <c r="H77">
        <f>IF($A77="","",IF(F77&lt;=G77,"REORDER",IF(F77&lt;=G77*1.25,"LOW","OK")))</f>
        <v/>
      </c>
    </row>
    <row r="78">
      <c r="A78">
        <f>IF(Items!A78="","",Items!A78)</f>
        <v/>
      </c>
      <c r="B78">
        <f>IF($A78="","",VLOOKUP($A78,Items!$A$2:$B$200,2,FALSE))</f>
        <v/>
      </c>
      <c r="C78">
        <f>IF($A78="","",SUMIFS(Movements!$D$2:$D$500,Movements!$B$2:$B$500,$A78,Movements!$C$2:$C$500,"In"))</f>
        <v/>
      </c>
      <c r="D78">
        <f>IF($A78="","",SUMIFS(Movements!$D$2:$D$500,Movements!$B$2:$B$500,$A78,Movements!$C$2:$C$500,"Out"))</f>
        <v/>
      </c>
      <c r="E78">
        <f>IF($A78="","",SUMIFS(Movements!$D$2:$D$500,Movements!$B$2:$B$500,$A78,Movements!$C$2:$C$500,"Adjustment"))</f>
        <v/>
      </c>
      <c r="F78">
        <f>IF($A78="","",C78-D78+E78)</f>
        <v/>
      </c>
      <c r="G78">
        <f>IF($A78="","",VLOOKUP($A78,Items!$A$2:$E$200,5,FALSE))</f>
        <v/>
      </c>
      <c r="H78">
        <f>IF($A78="","",IF(F78&lt;=G78,"REORDER",IF(F78&lt;=G78*1.25,"LOW","OK")))</f>
        <v/>
      </c>
    </row>
    <row r="79">
      <c r="A79">
        <f>IF(Items!A79="","",Items!A79)</f>
        <v/>
      </c>
      <c r="B79">
        <f>IF($A79="","",VLOOKUP($A79,Items!$A$2:$B$200,2,FALSE))</f>
        <v/>
      </c>
      <c r="C79">
        <f>IF($A79="","",SUMIFS(Movements!$D$2:$D$500,Movements!$B$2:$B$500,$A79,Movements!$C$2:$C$500,"In"))</f>
        <v/>
      </c>
      <c r="D79">
        <f>IF($A79="","",SUMIFS(Movements!$D$2:$D$500,Movements!$B$2:$B$500,$A79,Movements!$C$2:$C$500,"Out"))</f>
        <v/>
      </c>
      <c r="E79">
        <f>IF($A79="","",SUMIFS(Movements!$D$2:$D$500,Movements!$B$2:$B$500,$A79,Movements!$C$2:$C$500,"Adjustment"))</f>
        <v/>
      </c>
      <c r="F79">
        <f>IF($A79="","",C79-D79+E79)</f>
        <v/>
      </c>
      <c r="G79">
        <f>IF($A79="","",VLOOKUP($A79,Items!$A$2:$E$200,5,FALSE))</f>
        <v/>
      </c>
      <c r="H79">
        <f>IF($A79="","",IF(F79&lt;=G79,"REORDER",IF(F79&lt;=G79*1.25,"LOW","OK")))</f>
        <v/>
      </c>
    </row>
    <row r="80">
      <c r="A80">
        <f>IF(Items!A80="","",Items!A80)</f>
        <v/>
      </c>
      <c r="B80">
        <f>IF($A80="","",VLOOKUP($A80,Items!$A$2:$B$200,2,FALSE))</f>
        <v/>
      </c>
      <c r="C80">
        <f>IF($A80="","",SUMIFS(Movements!$D$2:$D$500,Movements!$B$2:$B$500,$A80,Movements!$C$2:$C$500,"In"))</f>
        <v/>
      </c>
      <c r="D80">
        <f>IF($A80="","",SUMIFS(Movements!$D$2:$D$500,Movements!$B$2:$B$500,$A80,Movements!$C$2:$C$500,"Out"))</f>
        <v/>
      </c>
      <c r="E80">
        <f>IF($A80="","",SUMIFS(Movements!$D$2:$D$500,Movements!$B$2:$B$500,$A80,Movements!$C$2:$C$500,"Adjustment"))</f>
        <v/>
      </c>
      <c r="F80">
        <f>IF($A80="","",C80-D80+E80)</f>
        <v/>
      </c>
      <c r="G80">
        <f>IF($A80="","",VLOOKUP($A80,Items!$A$2:$E$200,5,FALSE))</f>
        <v/>
      </c>
      <c r="H80">
        <f>IF($A80="","",IF(F80&lt;=G80,"REORDER",IF(F80&lt;=G80*1.25,"LOW","OK")))</f>
        <v/>
      </c>
    </row>
    <row r="81">
      <c r="A81">
        <f>IF(Items!A81="","",Items!A81)</f>
        <v/>
      </c>
      <c r="B81">
        <f>IF($A81="","",VLOOKUP($A81,Items!$A$2:$B$200,2,FALSE))</f>
        <v/>
      </c>
      <c r="C81">
        <f>IF($A81="","",SUMIFS(Movements!$D$2:$D$500,Movements!$B$2:$B$500,$A81,Movements!$C$2:$C$500,"In"))</f>
        <v/>
      </c>
      <c r="D81">
        <f>IF($A81="","",SUMIFS(Movements!$D$2:$D$500,Movements!$B$2:$B$500,$A81,Movements!$C$2:$C$500,"Out"))</f>
        <v/>
      </c>
      <c r="E81">
        <f>IF($A81="","",SUMIFS(Movements!$D$2:$D$500,Movements!$B$2:$B$500,$A81,Movements!$C$2:$C$500,"Adjustment"))</f>
        <v/>
      </c>
      <c r="F81">
        <f>IF($A81="","",C81-D81+E81)</f>
        <v/>
      </c>
      <c r="G81">
        <f>IF($A81="","",VLOOKUP($A81,Items!$A$2:$E$200,5,FALSE))</f>
        <v/>
      </c>
      <c r="H81">
        <f>IF($A81="","",IF(F81&lt;=G81,"REORDER",IF(F81&lt;=G81*1.25,"LOW","OK")))</f>
        <v/>
      </c>
    </row>
    <row r="82">
      <c r="A82">
        <f>IF(Items!A82="","",Items!A82)</f>
        <v/>
      </c>
      <c r="B82">
        <f>IF($A82="","",VLOOKUP($A82,Items!$A$2:$B$200,2,FALSE))</f>
        <v/>
      </c>
      <c r="C82">
        <f>IF($A82="","",SUMIFS(Movements!$D$2:$D$500,Movements!$B$2:$B$500,$A82,Movements!$C$2:$C$500,"In"))</f>
        <v/>
      </c>
      <c r="D82">
        <f>IF($A82="","",SUMIFS(Movements!$D$2:$D$500,Movements!$B$2:$B$500,$A82,Movements!$C$2:$C$500,"Out"))</f>
        <v/>
      </c>
      <c r="E82">
        <f>IF($A82="","",SUMIFS(Movements!$D$2:$D$500,Movements!$B$2:$B$500,$A82,Movements!$C$2:$C$500,"Adjustment"))</f>
        <v/>
      </c>
      <c r="F82">
        <f>IF($A82="","",C82-D82+E82)</f>
        <v/>
      </c>
      <c r="G82">
        <f>IF($A82="","",VLOOKUP($A82,Items!$A$2:$E$200,5,FALSE))</f>
        <v/>
      </c>
      <c r="H82">
        <f>IF($A82="","",IF(F82&lt;=G82,"REORDER",IF(F82&lt;=G82*1.25,"LOW","OK")))</f>
        <v/>
      </c>
    </row>
    <row r="83">
      <c r="A83">
        <f>IF(Items!A83="","",Items!A83)</f>
        <v/>
      </c>
      <c r="B83">
        <f>IF($A83="","",VLOOKUP($A83,Items!$A$2:$B$200,2,FALSE))</f>
        <v/>
      </c>
      <c r="C83">
        <f>IF($A83="","",SUMIFS(Movements!$D$2:$D$500,Movements!$B$2:$B$500,$A83,Movements!$C$2:$C$500,"In"))</f>
        <v/>
      </c>
      <c r="D83">
        <f>IF($A83="","",SUMIFS(Movements!$D$2:$D$500,Movements!$B$2:$B$500,$A83,Movements!$C$2:$C$500,"Out"))</f>
        <v/>
      </c>
      <c r="E83">
        <f>IF($A83="","",SUMIFS(Movements!$D$2:$D$500,Movements!$B$2:$B$500,$A83,Movements!$C$2:$C$500,"Adjustment"))</f>
        <v/>
      </c>
      <c r="F83">
        <f>IF($A83="","",C83-D83+E83)</f>
        <v/>
      </c>
      <c r="G83">
        <f>IF($A83="","",VLOOKUP($A83,Items!$A$2:$E$200,5,FALSE))</f>
        <v/>
      </c>
      <c r="H83">
        <f>IF($A83="","",IF(F83&lt;=G83,"REORDER",IF(F83&lt;=G83*1.25,"LOW","OK")))</f>
        <v/>
      </c>
    </row>
    <row r="84">
      <c r="A84">
        <f>IF(Items!A84="","",Items!A84)</f>
        <v/>
      </c>
      <c r="B84">
        <f>IF($A84="","",VLOOKUP($A84,Items!$A$2:$B$200,2,FALSE))</f>
        <v/>
      </c>
      <c r="C84">
        <f>IF($A84="","",SUMIFS(Movements!$D$2:$D$500,Movements!$B$2:$B$500,$A84,Movements!$C$2:$C$500,"In"))</f>
        <v/>
      </c>
      <c r="D84">
        <f>IF($A84="","",SUMIFS(Movements!$D$2:$D$500,Movements!$B$2:$B$500,$A84,Movements!$C$2:$C$500,"Out"))</f>
        <v/>
      </c>
      <c r="E84">
        <f>IF($A84="","",SUMIFS(Movements!$D$2:$D$500,Movements!$B$2:$B$500,$A84,Movements!$C$2:$C$500,"Adjustment"))</f>
        <v/>
      </c>
      <c r="F84">
        <f>IF($A84="","",C84-D84+E84)</f>
        <v/>
      </c>
      <c r="G84">
        <f>IF($A84="","",VLOOKUP($A84,Items!$A$2:$E$200,5,FALSE))</f>
        <v/>
      </c>
      <c r="H84">
        <f>IF($A84="","",IF(F84&lt;=G84,"REORDER",IF(F84&lt;=G84*1.25,"LOW","OK")))</f>
        <v/>
      </c>
    </row>
    <row r="85">
      <c r="A85">
        <f>IF(Items!A85="","",Items!A85)</f>
        <v/>
      </c>
      <c r="B85">
        <f>IF($A85="","",VLOOKUP($A85,Items!$A$2:$B$200,2,FALSE))</f>
        <v/>
      </c>
      <c r="C85">
        <f>IF($A85="","",SUMIFS(Movements!$D$2:$D$500,Movements!$B$2:$B$500,$A85,Movements!$C$2:$C$500,"In"))</f>
        <v/>
      </c>
      <c r="D85">
        <f>IF($A85="","",SUMIFS(Movements!$D$2:$D$500,Movements!$B$2:$B$500,$A85,Movements!$C$2:$C$500,"Out"))</f>
        <v/>
      </c>
      <c r="E85">
        <f>IF($A85="","",SUMIFS(Movements!$D$2:$D$500,Movements!$B$2:$B$500,$A85,Movements!$C$2:$C$500,"Adjustment"))</f>
        <v/>
      </c>
      <c r="F85">
        <f>IF($A85="","",C85-D85+E85)</f>
        <v/>
      </c>
      <c r="G85">
        <f>IF($A85="","",VLOOKUP($A85,Items!$A$2:$E$200,5,FALSE))</f>
        <v/>
      </c>
      <c r="H85">
        <f>IF($A85="","",IF(F85&lt;=G85,"REORDER",IF(F85&lt;=G85*1.25,"LOW","OK")))</f>
        <v/>
      </c>
    </row>
    <row r="86">
      <c r="A86">
        <f>IF(Items!A86="","",Items!A86)</f>
        <v/>
      </c>
      <c r="B86">
        <f>IF($A86="","",VLOOKUP($A86,Items!$A$2:$B$200,2,FALSE))</f>
        <v/>
      </c>
      <c r="C86">
        <f>IF($A86="","",SUMIFS(Movements!$D$2:$D$500,Movements!$B$2:$B$500,$A86,Movements!$C$2:$C$500,"In"))</f>
        <v/>
      </c>
      <c r="D86">
        <f>IF($A86="","",SUMIFS(Movements!$D$2:$D$500,Movements!$B$2:$B$500,$A86,Movements!$C$2:$C$500,"Out"))</f>
        <v/>
      </c>
      <c r="E86">
        <f>IF($A86="","",SUMIFS(Movements!$D$2:$D$500,Movements!$B$2:$B$500,$A86,Movements!$C$2:$C$500,"Adjustment"))</f>
        <v/>
      </c>
      <c r="F86">
        <f>IF($A86="","",C86-D86+E86)</f>
        <v/>
      </c>
      <c r="G86">
        <f>IF($A86="","",VLOOKUP($A86,Items!$A$2:$E$200,5,FALSE))</f>
        <v/>
      </c>
      <c r="H86">
        <f>IF($A86="","",IF(F86&lt;=G86,"REORDER",IF(F86&lt;=G86*1.25,"LOW","OK")))</f>
        <v/>
      </c>
    </row>
    <row r="87">
      <c r="A87">
        <f>IF(Items!A87="","",Items!A87)</f>
        <v/>
      </c>
      <c r="B87">
        <f>IF($A87="","",VLOOKUP($A87,Items!$A$2:$B$200,2,FALSE))</f>
        <v/>
      </c>
      <c r="C87">
        <f>IF($A87="","",SUMIFS(Movements!$D$2:$D$500,Movements!$B$2:$B$500,$A87,Movements!$C$2:$C$500,"In"))</f>
        <v/>
      </c>
      <c r="D87">
        <f>IF($A87="","",SUMIFS(Movements!$D$2:$D$500,Movements!$B$2:$B$500,$A87,Movements!$C$2:$C$500,"Out"))</f>
        <v/>
      </c>
      <c r="E87">
        <f>IF($A87="","",SUMIFS(Movements!$D$2:$D$500,Movements!$B$2:$B$500,$A87,Movements!$C$2:$C$500,"Adjustment"))</f>
        <v/>
      </c>
      <c r="F87">
        <f>IF($A87="","",C87-D87+E87)</f>
        <v/>
      </c>
      <c r="G87">
        <f>IF($A87="","",VLOOKUP($A87,Items!$A$2:$E$200,5,FALSE))</f>
        <v/>
      </c>
      <c r="H87">
        <f>IF($A87="","",IF(F87&lt;=G87,"REORDER",IF(F87&lt;=G87*1.25,"LOW","OK")))</f>
        <v/>
      </c>
    </row>
    <row r="88">
      <c r="A88">
        <f>IF(Items!A88="","",Items!A88)</f>
        <v/>
      </c>
      <c r="B88">
        <f>IF($A88="","",VLOOKUP($A88,Items!$A$2:$B$200,2,FALSE))</f>
        <v/>
      </c>
      <c r="C88">
        <f>IF($A88="","",SUMIFS(Movements!$D$2:$D$500,Movements!$B$2:$B$500,$A88,Movements!$C$2:$C$500,"In"))</f>
        <v/>
      </c>
      <c r="D88">
        <f>IF($A88="","",SUMIFS(Movements!$D$2:$D$500,Movements!$B$2:$B$500,$A88,Movements!$C$2:$C$500,"Out"))</f>
        <v/>
      </c>
      <c r="E88">
        <f>IF($A88="","",SUMIFS(Movements!$D$2:$D$500,Movements!$B$2:$B$500,$A88,Movements!$C$2:$C$500,"Adjustment"))</f>
        <v/>
      </c>
      <c r="F88">
        <f>IF($A88="","",C88-D88+E88)</f>
        <v/>
      </c>
      <c r="G88">
        <f>IF($A88="","",VLOOKUP($A88,Items!$A$2:$E$200,5,FALSE))</f>
        <v/>
      </c>
      <c r="H88">
        <f>IF($A88="","",IF(F88&lt;=G88,"REORDER",IF(F88&lt;=G88*1.25,"LOW","OK")))</f>
        <v/>
      </c>
    </row>
    <row r="89">
      <c r="A89">
        <f>IF(Items!A89="","",Items!A89)</f>
        <v/>
      </c>
      <c r="B89">
        <f>IF($A89="","",VLOOKUP($A89,Items!$A$2:$B$200,2,FALSE))</f>
        <v/>
      </c>
      <c r="C89">
        <f>IF($A89="","",SUMIFS(Movements!$D$2:$D$500,Movements!$B$2:$B$500,$A89,Movements!$C$2:$C$500,"In"))</f>
        <v/>
      </c>
      <c r="D89">
        <f>IF($A89="","",SUMIFS(Movements!$D$2:$D$500,Movements!$B$2:$B$500,$A89,Movements!$C$2:$C$500,"Out"))</f>
        <v/>
      </c>
      <c r="E89">
        <f>IF($A89="","",SUMIFS(Movements!$D$2:$D$500,Movements!$B$2:$B$500,$A89,Movements!$C$2:$C$500,"Adjustment"))</f>
        <v/>
      </c>
      <c r="F89">
        <f>IF($A89="","",C89-D89+E89)</f>
        <v/>
      </c>
      <c r="G89">
        <f>IF($A89="","",VLOOKUP($A89,Items!$A$2:$E$200,5,FALSE))</f>
        <v/>
      </c>
      <c r="H89">
        <f>IF($A89="","",IF(F89&lt;=G89,"REORDER",IF(F89&lt;=G89*1.25,"LOW","OK")))</f>
        <v/>
      </c>
    </row>
    <row r="90">
      <c r="A90">
        <f>IF(Items!A90="","",Items!A90)</f>
        <v/>
      </c>
      <c r="B90">
        <f>IF($A90="","",VLOOKUP($A90,Items!$A$2:$B$200,2,FALSE))</f>
        <v/>
      </c>
      <c r="C90">
        <f>IF($A90="","",SUMIFS(Movements!$D$2:$D$500,Movements!$B$2:$B$500,$A90,Movements!$C$2:$C$500,"In"))</f>
        <v/>
      </c>
      <c r="D90">
        <f>IF($A90="","",SUMIFS(Movements!$D$2:$D$500,Movements!$B$2:$B$500,$A90,Movements!$C$2:$C$500,"Out"))</f>
        <v/>
      </c>
      <c r="E90">
        <f>IF($A90="","",SUMIFS(Movements!$D$2:$D$500,Movements!$B$2:$B$500,$A90,Movements!$C$2:$C$500,"Adjustment"))</f>
        <v/>
      </c>
      <c r="F90">
        <f>IF($A90="","",C90-D90+E90)</f>
        <v/>
      </c>
      <c r="G90">
        <f>IF($A90="","",VLOOKUP($A90,Items!$A$2:$E$200,5,FALSE))</f>
        <v/>
      </c>
      <c r="H90">
        <f>IF($A90="","",IF(F90&lt;=G90,"REORDER",IF(F90&lt;=G90*1.25,"LOW","OK")))</f>
        <v/>
      </c>
    </row>
    <row r="91">
      <c r="A91">
        <f>IF(Items!A91="","",Items!A91)</f>
        <v/>
      </c>
      <c r="B91">
        <f>IF($A91="","",VLOOKUP($A91,Items!$A$2:$B$200,2,FALSE))</f>
        <v/>
      </c>
      <c r="C91">
        <f>IF($A91="","",SUMIFS(Movements!$D$2:$D$500,Movements!$B$2:$B$500,$A91,Movements!$C$2:$C$500,"In"))</f>
        <v/>
      </c>
      <c r="D91">
        <f>IF($A91="","",SUMIFS(Movements!$D$2:$D$500,Movements!$B$2:$B$500,$A91,Movements!$C$2:$C$500,"Out"))</f>
        <v/>
      </c>
      <c r="E91">
        <f>IF($A91="","",SUMIFS(Movements!$D$2:$D$500,Movements!$B$2:$B$500,$A91,Movements!$C$2:$C$500,"Adjustment"))</f>
        <v/>
      </c>
      <c r="F91">
        <f>IF($A91="","",C91-D91+E91)</f>
        <v/>
      </c>
      <c r="G91">
        <f>IF($A91="","",VLOOKUP($A91,Items!$A$2:$E$200,5,FALSE))</f>
        <v/>
      </c>
      <c r="H91">
        <f>IF($A91="","",IF(F91&lt;=G91,"REORDER",IF(F91&lt;=G91*1.25,"LOW","OK")))</f>
        <v/>
      </c>
    </row>
    <row r="92">
      <c r="A92">
        <f>IF(Items!A92="","",Items!A92)</f>
        <v/>
      </c>
      <c r="B92">
        <f>IF($A92="","",VLOOKUP($A92,Items!$A$2:$B$200,2,FALSE))</f>
        <v/>
      </c>
      <c r="C92">
        <f>IF($A92="","",SUMIFS(Movements!$D$2:$D$500,Movements!$B$2:$B$500,$A92,Movements!$C$2:$C$500,"In"))</f>
        <v/>
      </c>
      <c r="D92">
        <f>IF($A92="","",SUMIFS(Movements!$D$2:$D$500,Movements!$B$2:$B$500,$A92,Movements!$C$2:$C$500,"Out"))</f>
        <v/>
      </c>
      <c r="E92">
        <f>IF($A92="","",SUMIFS(Movements!$D$2:$D$500,Movements!$B$2:$B$500,$A92,Movements!$C$2:$C$500,"Adjustment"))</f>
        <v/>
      </c>
      <c r="F92">
        <f>IF($A92="","",C92-D92+E92)</f>
        <v/>
      </c>
      <c r="G92">
        <f>IF($A92="","",VLOOKUP($A92,Items!$A$2:$E$200,5,FALSE))</f>
        <v/>
      </c>
      <c r="H92">
        <f>IF($A92="","",IF(F92&lt;=G92,"REORDER",IF(F92&lt;=G92*1.25,"LOW","OK")))</f>
        <v/>
      </c>
    </row>
    <row r="93">
      <c r="A93">
        <f>IF(Items!A93="","",Items!A93)</f>
        <v/>
      </c>
      <c r="B93">
        <f>IF($A93="","",VLOOKUP($A93,Items!$A$2:$B$200,2,FALSE))</f>
        <v/>
      </c>
      <c r="C93">
        <f>IF($A93="","",SUMIFS(Movements!$D$2:$D$500,Movements!$B$2:$B$500,$A93,Movements!$C$2:$C$500,"In"))</f>
        <v/>
      </c>
      <c r="D93">
        <f>IF($A93="","",SUMIFS(Movements!$D$2:$D$500,Movements!$B$2:$B$500,$A93,Movements!$C$2:$C$500,"Out"))</f>
        <v/>
      </c>
      <c r="E93">
        <f>IF($A93="","",SUMIFS(Movements!$D$2:$D$500,Movements!$B$2:$B$500,$A93,Movements!$C$2:$C$500,"Adjustment"))</f>
        <v/>
      </c>
      <c r="F93">
        <f>IF($A93="","",C93-D93+E93)</f>
        <v/>
      </c>
      <c r="G93">
        <f>IF($A93="","",VLOOKUP($A93,Items!$A$2:$E$200,5,FALSE))</f>
        <v/>
      </c>
      <c r="H93">
        <f>IF($A93="","",IF(F93&lt;=G93,"REORDER",IF(F93&lt;=G93*1.25,"LOW","OK")))</f>
        <v/>
      </c>
    </row>
    <row r="94">
      <c r="A94">
        <f>IF(Items!A94="","",Items!A94)</f>
        <v/>
      </c>
      <c r="B94">
        <f>IF($A94="","",VLOOKUP($A94,Items!$A$2:$B$200,2,FALSE))</f>
        <v/>
      </c>
      <c r="C94">
        <f>IF($A94="","",SUMIFS(Movements!$D$2:$D$500,Movements!$B$2:$B$500,$A94,Movements!$C$2:$C$500,"In"))</f>
        <v/>
      </c>
      <c r="D94">
        <f>IF($A94="","",SUMIFS(Movements!$D$2:$D$500,Movements!$B$2:$B$500,$A94,Movements!$C$2:$C$500,"Out"))</f>
        <v/>
      </c>
      <c r="E94">
        <f>IF($A94="","",SUMIFS(Movements!$D$2:$D$500,Movements!$B$2:$B$500,$A94,Movements!$C$2:$C$500,"Adjustment"))</f>
        <v/>
      </c>
      <c r="F94">
        <f>IF($A94="","",C94-D94+E94)</f>
        <v/>
      </c>
      <c r="G94">
        <f>IF($A94="","",VLOOKUP($A94,Items!$A$2:$E$200,5,FALSE))</f>
        <v/>
      </c>
      <c r="H94">
        <f>IF($A94="","",IF(F94&lt;=G94,"REORDER",IF(F94&lt;=G94*1.25,"LOW","OK")))</f>
        <v/>
      </c>
    </row>
    <row r="95">
      <c r="A95">
        <f>IF(Items!A95="","",Items!A95)</f>
        <v/>
      </c>
      <c r="B95">
        <f>IF($A95="","",VLOOKUP($A95,Items!$A$2:$B$200,2,FALSE))</f>
        <v/>
      </c>
      <c r="C95">
        <f>IF($A95="","",SUMIFS(Movements!$D$2:$D$500,Movements!$B$2:$B$500,$A95,Movements!$C$2:$C$500,"In"))</f>
        <v/>
      </c>
      <c r="D95">
        <f>IF($A95="","",SUMIFS(Movements!$D$2:$D$500,Movements!$B$2:$B$500,$A95,Movements!$C$2:$C$500,"Out"))</f>
        <v/>
      </c>
      <c r="E95">
        <f>IF($A95="","",SUMIFS(Movements!$D$2:$D$500,Movements!$B$2:$B$500,$A95,Movements!$C$2:$C$500,"Adjustment"))</f>
        <v/>
      </c>
      <c r="F95">
        <f>IF($A95="","",C95-D95+E95)</f>
        <v/>
      </c>
      <c r="G95">
        <f>IF($A95="","",VLOOKUP($A95,Items!$A$2:$E$200,5,FALSE))</f>
        <v/>
      </c>
      <c r="H95">
        <f>IF($A95="","",IF(F95&lt;=G95,"REORDER",IF(F95&lt;=G95*1.25,"LOW","OK")))</f>
        <v/>
      </c>
    </row>
    <row r="96">
      <c r="A96">
        <f>IF(Items!A96="","",Items!A96)</f>
        <v/>
      </c>
      <c r="B96">
        <f>IF($A96="","",VLOOKUP($A96,Items!$A$2:$B$200,2,FALSE))</f>
        <v/>
      </c>
      <c r="C96">
        <f>IF($A96="","",SUMIFS(Movements!$D$2:$D$500,Movements!$B$2:$B$500,$A96,Movements!$C$2:$C$500,"In"))</f>
        <v/>
      </c>
      <c r="D96">
        <f>IF($A96="","",SUMIFS(Movements!$D$2:$D$500,Movements!$B$2:$B$500,$A96,Movements!$C$2:$C$500,"Out"))</f>
        <v/>
      </c>
      <c r="E96">
        <f>IF($A96="","",SUMIFS(Movements!$D$2:$D$500,Movements!$B$2:$B$500,$A96,Movements!$C$2:$C$500,"Adjustment"))</f>
        <v/>
      </c>
      <c r="F96">
        <f>IF($A96="","",C96-D96+E96)</f>
        <v/>
      </c>
      <c r="G96">
        <f>IF($A96="","",VLOOKUP($A96,Items!$A$2:$E$200,5,FALSE))</f>
        <v/>
      </c>
      <c r="H96">
        <f>IF($A96="","",IF(F96&lt;=G96,"REORDER",IF(F96&lt;=G96*1.25,"LOW","OK")))</f>
        <v/>
      </c>
    </row>
    <row r="97">
      <c r="A97">
        <f>IF(Items!A97="","",Items!A97)</f>
        <v/>
      </c>
      <c r="B97">
        <f>IF($A97="","",VLOOKUP($A97,Items!$A$2:$B$200,2,FALSE))</f>
        <v/>
      </c>
      <c r="C97">
        <f>IF($A97="","",SUMIFS(Movements!$D$2:$D$500,Movements!$B$2:$B$500,$A97,Movements!$C$2:$C$500,"In"))</f>
        <v/>
      </c>
      <c r="D97">
        <f>IF($A97="","",SUMIFS(Movements!$D$2:$D$500,Movements!$B$2:$B$500,$A97,Movements!$C$2:$C$500,"Out"))</f>
        <v/>
      </c>
      <c r="E97">
        <f>IF($A97="","",SUMIFS(Movements!$D$2:$D$500,Movements!$B$2:$B$500,$A97,Movements!$C$2:$C$500,"Adjustment"))</f>
        <v/>
      </c>
      <c r="F97">
        <f>IF($A97="","",C97-D97+E97)</f>
        <v/>
      </c>
      <c r="G97">
        <f>IF($A97="","",VLOOKUP($A97,Items!$A$2:$E$200,5,FALSE))</f>
        <v/>
      </c>
      <c r="H97">
        <f>IF($A97="","",IF(F97&lt;=G97,"REORDER",IF(F97&lt;=G97*1.25,"LOW","OK")))</f>
        <v/>
      </c>
    </row>
    <row r="98">
      <c r="A98">
        <f>IF(Items!A98="","",Items!A98)</f>
        <v/>
      </c>
      <c r="B98">
        <f>IF($A98="","",VLOOKUP($A98,Items!$A$2:$B$200,2,FALSE))</f>
        <v/>
      </c>
      <c r="C98">
        <f>IF($A98="","",SUMIFS(Movements!$D$2:$D$500,Movements!$B$2:$B$500,$A98,Movements!$C$2:$C$500,"In"))</f>
        <v/>
      </c>
      <c r="D98">
        <f>IF($A98="","",SUMIFS(Movements!$D$2:$D$500,Movements!$B$2:$B$500,$A98,Movements!$C$2:$C$500,"Out"))</f>
        <v/>
      </c>
      <c r="E98">
        <f>IF($A98="","",SUMIFS(Movements!$D$2:$D$500,Movements!$B$2:$B$500,$A98,Movements!$C$2:$C$500,"Adjustment"))</f>
        <v/>
      </c>
      <c r="F98">
        <f>IF($A98="","",C98-D98+E98)</f>
        <v/>
      </c>
      <c r="G98">
        <f>IF($A98="","",VLOOKUP($A98,Items!$A$2:$E$200,5,FALSE))</f>
        <v/>
      </c>
      <c r="H98">
        <f>IF($A98="","",IF(F98&lt;=G98,"REORDER",IF(F98&lt;=G98*1.25,"LOW","OK")))</f>
        <v/>
      </c>
    </row>
    <row r="99">
      <c r="A99">
        <f>IF(Items!A99="","",Items!A99)</f>
        <v/>
      </c>
      <c r="B99">
        <f>IF($A99="","",VLOOKUP($A99,Items!$A$2:$B$200,2,FALSE))</f>
        <v/>
      </c>
      <c r="C99">
        <f>IF($A99="","",SUMIFS(Movements!$D$2:$D$500,Movements!$B$2:$B$500,$A99,Movements!$C$2:$C$500,"In"))</f>
        <v/>
      </c>
      <c r="D99">
        <f>IF($A99="","",SUMIFS(Movements!$D$2:$D$500,Movements!$B$2:$B$500,$A99,Movements!$C$2:$C$500,"Out"))</f>
        <v/>
      </c>
      <c r="E99">
        <f>IF($A99="","",SUMIFS(Movements!$D$2:$D$500,Movements!$B$2:$B$500,$A99,Movements!$C$2:$C$500,"Adjustment"))</f>
        <v/>
      </c>
      <c r="F99">
        <f>IF($A99="","",C99-D99+E99)</f>
        <v/>
      </c>
      <c r="G99">
        <f>IF($A99="","",VLOOKUP($A99,Items!$A$2:$E$200,5,FALSE))</f>
        <v/>
      </c>
      <c r="H99">
        <f>IF($A99="","",IF(F99&lt;=G99,"REORDER",IF(F99&lt;=G99*1.25,"LOW","OK")))</f>
        <v/>
      </c>
    </row>
    <row r="100">
      <c r="A100">
        <f>IF(Items!A100="","",Items!A100)</f>
        <v/>
      </c>
      <c r="B100">
        <f>IF($A100="","",VLOOKUP($A100,Items!$A$2:$B$200,2,FALSE))</f>
        <v/>
      </c>
      <c r="C100">
        <f>IF($A100="","",SUMIFS(Movements!$D$2:$D$500,Movements!$B$2:$B$500,$A100,Movements!$C$2:$C$500,"In"))</f>
        <v/>
      </c>
      <c r="D100">
        <f>IF($A100="","",SUMIFS(Movements!$D$2:$D$500,Movements!$B$2:$B$500,$A100,Movements!$C$2:$C$500,"Out"))</f>
        <v/>
      </c>
      <c r="E100">
        <f>IF($A100="","",SUMIFS(Movements!$D$2:$D$500,Movements!$B$2:$B$500,$A100,Movements!$C$2:$C$500,"Adjustment"))</f>
        <v/>
      </c>
      <c r="F100">
        <f>IF($A100="","",C100-D100+E100)</f>
        <v/>
      </c>
      <c r="G100">
        <f>IF($A100="","",VLOOKUP($A100,Items!$A$2:$E$200,5,FALSE))</f>
        <v/>
      </c>
      <c r="H100">
        <f>IF($A100="","",IF(F100&lt;=G100,"REORDER",IF(F100&lt;=G100*1.25,"LOW","OK")))</f>
        <v/>
      </c>
    </row>
    <row r="101">
      <c r="A101">
        <f>IF(Items!A101="","",Items!A101)</f>
        <v/>
      </c>
      <c r="B101">
        <f>IF($A101="","",VLOOKUP($A101,Items!$A$2:$B$200,2,FALSE))</f>
        <v/>
      </c>
      <c r="C101">
        <f>IF($A101="","",SUMIFS(Movements!$D$2:$D$500,Movements!$B$2:$B$500,$A101,Movements!$C$2:$C$500,"In"))</f>
        <v/>
      </c>
      <c r="D101">
        <f>IF($A101="","",SUMIFS(Movements!$D$2:$D$500,Movements!$B$2:$B$500,$A101,Movements!$C$2:$C$500,"Out"))</f>
        <v/>
      </c>
      <c r="E101">
        <f>IF($A101="","",SUMIFS(Movements!$D$2:$D$500,Movements!$B$2:$B$500,$A101,Movements!$C$2:$C$500,"Adjustment"))</f>
        <v/>
      </c>
      <c r="F101">
        <f>IF($A101="","",C101-D101+E101)</f>
        <v/>
      </c>
      <c r="G101">
        <f>IF($A101="","",VLOOKUP($A101,Items!$A$2:$E$200,5,FALSE))</f>
        <v/>
      </c>
      <c r="H101">
        <f>IF($A101="","",IF(F101&lt;=G101,"REORDER",IF(F101&lt;=G101*1.25,"LOW","OK")))</f>
        <v/>
      </c>
    </row>
    <row r="102">
      <c r="A102">
        <f>IF(Items!A102="","",Items!A102)</f>
        <v/>
      </c>
      <c r="B102">
        <f>IF($A102="","",VLOOKUP($A102,Items!$A$2:$B$200,2,FALSE))</f>
        <v/>
      </c>
      <c r="C102">
        <f>IF($A102="","",SUMIFS(Movements!$D$2:$D$500,Movements!$B$2:$B$500,$A102,Movements!$C$2:$C$500,"In"))</f>
        <v/>
      </c>
      <c r="D102">
        <f>IF($A102="","",SUMIFS(Movements!$D$2:$D$500,Movements!$B$2:$B$500,$A102,Movements!$C$2:$C$500,"Out"))</f>
        <v/>
      </c>
      <c r="E102">
        <f>IF($A102="","",SUMIFS(Movements!$D$2:$D$500,Movements!$B$2:$B$500,$A102,Movements!$C$2:$C$500,"Adjustment"))</f>
        <v/>
      </c>
      <c r="F102">
        <f>IF($A102="","",C102-D102+E102)</f>
        <v/>
      </c>
      <c r="G102">
        <f>IF($A102="","",VLOOKUP($A102,Items!$A$2:$E$200,5,FALSE))</f>
        <v/>
      </c>
      <c r="H102">
        <f>IF($A102="","",IF(F102&lt;=G102,"REORDER",IF(F102&lt;=G102*1.25,"LOW","OK")))</f>
        <v/>
      </c>
    </row>
    <row r="103">
      <c r="A103">
        <f>IF(Items!A103="","",Items!A103)</f>
        <v/>
      </c>
      <c r="B103">
        <f>IF($A103="","",VLOOKUP($A103,Items!$A$2:$B$200,2,FALSE))</f>
        <v/>
      </c>
      <c r="C103">
        <f>IF($A103="","",SUMIFS(Movements!$D$2:$D$500,Movements!$B$2:$B$500,$A103,Movements!$C$2:$C$500,"In"))</f>
        <v/>
      </c>
      <c r="D103">
        <f>IF($A103="","",SUMIFS(Movements!$D$2:$D$500,Movements!$B$2:$B$500,$A103,Movements!$C$2:$C$500,"Out"))</f>
        <v/>
      </c>
      <c r="E103">
        <f>IF($A103="","",SUMIFS(Movements!$D$2:$D$500,Movements!$B$2:$B$500,$A103,Movements!$C$2:$C$500,"Adjustment"))</f>
        <v/>
      </c>
      <c r="F103">
        <f>IF($A103="","",C103-D103+E103)</f>
        <v/>
      </c>
      <c r="G103">
        <f>IF($A103="","",VLOOKUP($A103,Items!$A$2:$E$200,5,FALSE))</f>
        <v/>
      </c>
      <c r="H103">
        <f>IF($A103="","",IF(F103&lt;=G103,"REORDER",IF(F103&lt;=G103*1.25,"LOW","OK")))</f>
        <v/>
      </c>
    </row>
    <row r="104">
      <c r="A104">
        <f>IF(Items!A104="","",Items!A104)</f>
        <v/>
      </c>
      <c r="B104">
        <f>IF($A104="","",VLOOKUP($A104,Items!$A$2:$B$200,2,FALSE))</f>
        <v/>
      </c>
      <c r="C104">
        <f>IF($A104="","",SUMIFS(Movements!$D$2:$D$500,Movements!$B$2:$B$500,$A104,Movements!$C$2:$C$500,"In"))</f>
        <v/>
      </c>
      <c r="D104">
        <f>IF($A104="","",SUMIFS(Movements!$D$2:$D$500,Movements!$B$2:$B$500,$A104,Movements!$C$2:$C$500,"Out"))</f>
        <v/>
      </c>
      <c r="E104">
        <f>IF($A104="","",SUMIFS(Movements!$D$2:$D$500,Movements!$B$2:$B$500,$A104,Movements!$C$2:$C$500,"Adjustment"))</f>
        <v/>
      </c>
      <c r="F104">
        <f>IF($A104="","",C104-D104+E104)</f>
        <v/>
      </c>
      <c r="G104">
        <f>IF($A104="","",VLOOKUP($A104,Items!$A$2:$E$200,5,FALSE))</f>
        <v/>
      </c>
      <c r="H104">
        <f>IF($A104="","",IF(F104&lt;=G104,"REORDER",IF(F104&lt;=G104*1.25,"LOW","OK")))</f>
        <v/>
      </c>
    </row>
    <row r="105">
      <c r="A105">
        <f>IF(Items!A105="","",Items!A105)</f>
        <v/>
      </c>
      <c r="B105">
        <f>IF($A105="","",VLOOKUP($A105,Items!$A$2:$B$200,2,FALSE))</f>
        <v/>
      </c>
      <c r="C105">
        <f>IF($A105="","",SUMIFS(Movements!$D$2:$D$500,Movements!$B$2:$B$500,$A105,Movements!$C$2:$C$500,"In"))</f>
        <v/>
      </c>
      <c r="D105">
        <f>IF($A105="","",SUMIFS(Movements!$D$2:$D$500,Movements!$B$2:$B$500,$A105,Movements!$C$2:$C$500,"Out"))</f>
        <v/>
      </c>
      <c r="E105">
        <f>IF($A105="","",SUMIFS(Movements!$D$2:$D$500,Movements!$B$2:$B$500,$A105,Movements!$C$2:$C$500,"Adjustment"))</f>
        <v/>
      </c>
      <c r="F105">
        <f>IF($A105="","",C105-D105+E105)</f>
        <v/>
      </c>
      <c r="G105">
        <f>IF($A105="","",VLOOKUP($A105,Items!$A$2:$E$200,5,FALSE))</f>
        <v/>
      </c>
      <c r="H105">
        <f>IF($A105="","",IF(F105&lt;=G105,"REORDER",IF(F105&lt;=G105*1.25,"LOW","OK")))</f>
        <v/>
      </c>
    </row>
    <row r="106">
      <c r="A106">
        <f>IF(Items!A106="","",Items!A106)</f>
        <v/>
      </c>
      <c r="B106">
        <f>IF($A106="","",VLOOKUP($A106,Items!$A$2:$B$200,2,FALSE))</f>
        <v/>
      </c>
      <c r="C106">
        <f>IF($A106="","",SUMIFS(Movements!$D$2:$D$500,Movements!$B$2:$B$500,$A106,Movements!$C$2:$C$500,"In"))</f>
        <v/>
      </c>
      <c r="D106">
        <f>IF($A106="","",SUMIFS(Movements!$D$2:$D$500,Movements!$B$2:$B$500,$A106,Movements!$C$2:$C$500,"Out"))</f>
        <v/>
      </c>
      <c r="E106">
        <f>IF($A106="","",SUMIFS(Movements!$D$2:$D$500,Movements!$B$2:$B$500,$A106,Movements!$C$2:$C$500,"Adjustment"))</f>
        <v/>
      </c>
      <c r="F106">
        <f>IF($A106="","",C106-D106+E106)</f>
        <v/>
      </c>
      <c r="G106">
        <f>IF($A106="","",VLOOKUP($A106,Items!$A$2:$E$200,5,FALSE))</f>
        <v/>
      </c>
      <c r="H106">
        <f>IF($A106="","",IF(F106&lt;=G106,"REORDER",IF(F106&lt;=G106*1.25,"LOW","OK")))</f>
        <v/>
      </c>
    </row>
    <row r="107">
      <c r="A107">
        <f>IF(Items!A107="","",Items!A107)</f>
        <v/>
      </c>
      <c r="B107">
        <f>IF($A107="","",VLOOKUP($A107,Items!$A$2:$B$200,2,FALSE))</f>
        <v/>
      </c>
      <c r="C107">
        <f>IF($A107="","",SUMIFS(Movements!$D$2:$D$500,Movements!$B$2:$B$500,$A107,Movements!$C$2:$C$500,"In"))</f>
        <v/>
      </c>
      <c r="D107">
        <f>IF($A107="","",SUMIFS(Movements!$D$2:$D$500,Movements!$B$2:$B$500,$A107,Movements!$C$2:$C$500,"Out"))</f>
        <v/>
      </c>
      <c r="E107">
        <f>IF($A107="","",SUMIFS(Movements!$D$2:$D$500,Movements!$B$2:$B$500,$A107,Movements!$C$2:$C$500,"Adjustment"))</f>
        <v/>
      </c>
      <c r="F107">
        <f>IF($A107="","",C107-D107+E107)</f>
        <v/>
      </c>
      <c r="G107">
        <f>IF($A107="","",VLOOKUP($A107,Items!$A$2:$E$200,5,FALSE))</f>
        <v/>
      </c>
      <c r="H107">
        <f>IF($A107="","",IF(F107&lt;=G107,"REORDER",IF(F107&lt;=G107*1.25,"LOW","OK")))</f>
        <v/>
      </c>
    </row>
    <row r="108">
      <c r="A108">
        <f>IF(Items!A108="","",Items!A108)</f>
        <v/>
      </c>
      <c r="B108">
        <f>IF($A108="","",VLOOKUP($A108,Items!$A$2:$B$200,2,FALSE))</f>
        <v/>
      </c>
      <c r="C108">
        <f>IF($A108="","",SUMIFS(Movements!$D$2:$D$500,Movements!$B$2:$B$500,$A108,Movements!$C$2:$C$500,"In"))</f>
        <v/>
      </c>
      <c r="D108">
        <f>IF($A108="","",SUMIFS(Movements!$D$2:$D$500,Movements!$B$2:$B$500,$A108,Movements!$C$2:$C$500,"Out"))</f>
        <v/>
      </c>
      <c r="E108">
        <f>IF($A108="","",SUMIFS(Movements!$D$2:$D$500,Movements!$B$2:$B$500,$A108,Movements!$C$2:$C$500,"Adjustment"))</f>
        <v/>
      </c>
      <c r="F108">
        <f>IF($A108="","",C108-D108+E108)</f>
        <v/>
      </c>
      <c r="G108">
        <f>IF($A108="","",VLOOKUP($A108,Items!$A$2:$E$200,5,FALSE))</f>
        <v/>
      </c>
      <c r="H108">
        <f>IF($A108="","",IF(F108&lt;=G108,"REORDER",IF(F108&lt;=G108*1.25,"LOW","OK")))</f>
        <v/>
      </c>
    </row>
    <row r="109">
      <c r="A109">
        <f>IF(Items!A109="","",Items!A109)</f>
        <v/>
      </c>
      <c r="B109">
        <f>IF($A109="","",VLOOKUP($A109,Items!$A$2:$B$200,2,FALSE))</f>
        <v/>
      </c>
      <c r="C109">
        <f>IF($A109="","",SUMIFS(Movements!$D$2:$D$500,Movements!$B$2:$B$500,$A109,Movements!$C$2:$C$500,"In"))</f>
        <v/>
      </c>
      <c r="D109">
        <f>IF($A109="","",SUMIFS(Movements!$D$2:$D$500,Movements!$B$2:$B$500,$A109,Movements!$C$2:$C$500,"Out"))</f>
        <v/>
      </c>
      <c r="E109">
        <f>IF($A109="","",SUMIFS(Movements!$D$2:$D$500,Movements!$B$2:$B$500,$A109,Movements!$C$2:$C$500,"Adjustment"))</f>
        <v/>
      </c>
      <c r="F109">
        <f>IF($A109="","",C109-D109+E109)</f>
        <v/>
      </c>
      <c r="G109">
        <f>IF($A109="","",VLOOKUP($A109,Items!$A$2:$E$200,5,FALSE))</f>
        <v/>
      </c>
      <c r="H109">
        <f>IF($A109="","",IF(F109&lt;=G109,"REORDER",IF(F109&lt;=G109*1.25,"LOW","OK")))</f>
        <v/>
      </c>
    </row>
    <row r="110">
      <c r="A110">
        <f>IF(Items!A110="","",Items!A110)</f>
        <v/>
      </c>
      <c r="B110">
        <f>IF($A110="","",VLOOKUP($A110,Items!$A$2:$B$200,2,FALSE))</f>
        <v/>
      </c>
      <c r="C110">
        <f>IF($A110="","",SUMIFS(Movements!$D$2:$D$500,Movements!$B$2:$B$500,$A110,Movements!$C$2:$C$500,"In"))</f>
        <v/>
      </c>
      <c r="D110">
        <f>IF($A110="","",SUMIFS(Movements!$D$2:$D$500,Movements!$B$2:$B$500,$A110,Movements!$C$2:$C$500,"Out"))</f>
        <v/>
      </c>
      <c r="E110">
        <f>IF($A110="","",SUMIFS(Movements!$D$2:$D$500,Movements!$B$2:$B$500,$A110,Movements!$C$2:$C$500,"Adjustment"))</f>
        <v/>
      </c>
      <c r="F110">
        <f>IF($A110="","",C110-D110+E110)</f>
        <v/>
      </c>
      <c r="G110">
        <f>IF($A110="","",VLOOKUP($A110,Items!$A$2:$E$200,5,FALSE))</f>
        <v/>
      </c>
      <c r="H110">
        <f>IF($A110="","",IF(F110&lt;=G110,"REORDER",IF(F110&lt;=G110*1.25,"LOW","OK")))</f>
        <v/>
      </c>
    </row>
    <row r="111">
      <c r="A111">
        <f>IF(Items!A111="","",Items!A111)</f>
        <v/>
      </c>
      <c r="B111">
        <f>IF($A111="","",VLOOKUP($A111,Items!$A$2:$B$200,2,FALSE))</f>
        <v/>
      </c>
      <c r="C111">
        <f>IF($A111="","",SUMIFS(Movements!$D$2:$D$500,Movements!$B$2:$B$500,$A111,Movements!$C$2:$C$500,"In"))</f>
        <v/>
      </c>
      <c r="D111">
        <f>IF($A111="","",SUMIFS(Movements!$D$2:$D$500,Movements!$B$2:$B$500,$A111,Movements!$C$2:$C$500,"Out"))</f>
        <v/>
      </c>
      <c r="E111">
        <f>IF($A111="","",SUMIFS(Movements!$D$2:$D$500,Movements!$B$2:$B$500,$A111,Movements!$C$2:$C$500,"Adjustment"))</f>
        <v/>
      </c>
      <c r="F111">
        <f>IF($A111="","",C111-D111+E111)</f>
        <v/>
      </c>
      <c r="G111">
        <f>IF($A111="","",VLOOKUP($A111,Items!$A$2:$E$200,5,FALSE))</f>
        <v/>
      </c>
      <c r="H111">
        <f>IF($A111="","",IF(F111&lt;=G111,"REORDER",IF(F111&lt;=G111*1.25,"LOW","OK")))</f>
        <v/>
      </c>
    </row>
    <row r="112">
      <c r="A112">
        <f>IF(Items!A112="","",Items!A112)</f>
        <v/>
      </c>
      <c r="B112">
        <f>IF($A112="","",VLOOKUP($A112,Items!$A$2:$B$200,2,FALSE))</f>
        <v/>
      </c>
      <c r="C112">
        <f>IF($A112="","",SUMIFS(Movements!$D$2:$D$500,Movements!$B$2:$B$500,$A112,Movements!$C$2:$C$500,"In"))</f>
        <v/>
      </c>
      <c r="D112">
        <f>IF($A112="","",SUMIFS(Movements!$D$2:$D$500,Movements!$B$2:$B$500,$A112,Movements!$C$2:$C$500,"Out"))</f>
        <v/>
      </c>
      <c r="E112">
        <f>IF($A112="","",SUMIFS(Movements!$D$2:$D$500,Movements!$B$2:$B$500,$A112,Movements!$C$2:$C$500,"Adjustment"))</f>
        <v/>
      </c>
      <c r="F112">
        <f>IF($A112="","",C112-D112+E112)</f>
        <v/>
      </c>
      <c r="G112">
        <f>IF($A112="","",VLOOKUP($A112,Items!$A$2:$E$200,5,FALSE))</f>
        <v/>
      </c>
      <c r="H112">
        <f>IF($A112="","",IF(F112&lt;=G112,"REORDER",IF(F112&lt;=G112*1.25,"LOW","OK")))</f>
        <v/>
      </c>
    </row>
    <row r="113">
      <c r="A113">
        <f>IF(Items!A113="","",Items!A113)</f>
        <v/>
      </c>
      <c r="B113">
        <f>IF($A113="","",VLOOKUP($A113,Items!$A$2:$B$200,2,FALSE))</f>
        <v/>
      </c>
      <c r="C113">
        <f>IF($A113="","",SUMIFS(Movements!$D$2:$D$500,Movements!$B$2:$B$500,$A113,Movements!$C$2:$C$500,"In"))</f>
        <v/>
      </c>
      <c r="D113">
        <f>IF($A113="","",SUMIFS(Movements!$D$2:$D$500,Movements!$B$2:$B$500,$A113,Movements!$C$2:$C$500,"Out"))</f>
        <v/>
      </c>
      <c r="E113">
        <f>IF($A113="","",SUMIFS(Movements!$D$2:$D$500,Movements!$B$2:$B$500,$A113,Movements!$C$2:$C$500,"Adjustment"))</f>
        <v/>
      </c>
      <c r="F113">
        <f>IF($A113="","",C113-D113+E113)</f>
        <v/>
      </c>
      <c r="G113">
        <f>IF($A113="","",VLOOKUP($A113,Items!$A$2:$E$200,5,FALSE))</f>
        <v/>
      </c>
      <c r="H113">
        <f>IF($A113="","",IF(F113&lt;=G113,"REORDER",IF(F113&lt;=G113*1.25,"LOW","OK")))</f>
        <v/>
      </c>
    </row>
    <row r="114">
      <c r="A114">
        <f>IF(Items!A114="","",Items!A114)</f>
        <v/>
      </c>
      <c r="B114">
        <f>IF($A114="","",VLOOKUP($A114,Items!$A$2:$B$200,2,FALSE))</f>
        <v/>
      </c>
      <c r="C114">
        <f>IF($A114="","",SUMIFS(Movements!$D$2:$D$500,Movements!$B$2:$B$500,$A114,Movements!$C$2:$C$500,"In"))</f>
        <v/>
      </c>
      <c r="D114">
        <f>IF($A114="","",SUMIFS(Movements!$D$2:$D$500,Movements!$B$2:$B$500,$A114,Movements!$C$2:$C$500,"Out"))</f>
        <v/>
      </c>
      <c r="E114">
        <f>IF($A114="","",SUMIFS(Movements!$D$2:$D$500,Movements!$B$2:$B$500,$A114,Movements!$C$2:$C$500,"Adjustment"))</f>
        <v/>
      </c>
      <c r="F114">
        <f>IF($A114="","",C114-D114+E114)</f>
        <v/>
      </c>
      <c r="G114">
        <f>IF($A114="","",VLOOKUP($A114,Items!$A$2:$E$200,5,FALSE))</f>
        <v/>
      </c>
      <c r="H114">
        <f>IF($A114="","",IF(F114&lt;=G114,"REORDER",IF(F114&lt;=G114*1.25,"LOW","OK")))</f>
        <v/>
      </c>
    </row>
    <row r="115">
      <c r="A115">
        <f>IF(Items!A115="","",Items!A115)</f>
        <v/>
      </c>
      <c r="B115">
        <f>IF($A115="","",VLOOKUP($A115,Items!$A$2:$B$200,2,FALSE))</f>
        <v/>
      </c>
      <c r="C115">
        <f>IF($A115="","",SUMIFS(Movements!$D$2:$D$500,Movements!$B$2:$B$500,$A115,Movements!$C$2:$C$500,"In"))</f>
        <v/>
      </c>
      <c r="D115">
        <f>IF($A115="","",SUMIFS(Movements!$D$2:$D$500,Movements!$B$2:$B$500,$A115,Movements!$C$2:$C$500,"Out"))</f>
        <v/>
      </c>
      <c r="E115">
        <f>IF($A115="","",SUMIFS(Movements!$D$2:$D$500,Movements!$B$2:$B$500,$A115,Movements!$C$2:$C$500,"Adjustment"))</f>
        <v/>
      </c>
      <c r="F115">
        <f>IF($A115="","",C115-D115+E115)</f>
        <v/>
      </c>
      <c r="G115">
        <f>IF($A115="","",VLOOKUP($A115,Items!$A$2:$E$200,5,FALSE))</f>
        <v/>
      </c>
      <c r="H115">
        <f>IF($A115="","",IF(F115&lt;=G115,"REORDER",IF(F115&lt;=G115*1.25,"LOW","OK")))</f>
        <v/>
      </c>
    </row>
    <row r="116">
      <c r="A116">
        <f>IF(Items!A116="","",Items!A116)</f>
        <v/>
      </c>
      <c r="B116">
        <f>IF($A116="","",VLOOKUP($A116,Items!$A$2:$B$200,2,FALSE))</f>
        <v/>
      </c>
      <c r="C116">
        <f>IF($A116="","",SUMIFS(Movements!$D$2:$D$500,Movements!$B$2:$B$500,$A116,Movements!$C$2:$C$500,"In"))</f>
        <v/>
      </c>
      <c r="D116">
        <f>IF($A116="","",SUMIFS(Movements!$D$2:$D$500,Movements!$B$2:$B$500,$A116,Movements!$C$2:$C$500,"Out"))</f>
        <v/>
      </c>
      <c r="E116">
        <f>IF($A116="","",SUMIFS(Movements!$D$2:$D$500,Movements!$B$2:$B$500,$A116,Movements!$C$2:$C$500,"Adjustment"))</f>
        <v/>
      </c>
      <c r="F116">
        <f>IF($A116="","",C116-D116+E116)</f>
        <v/>
      </c>
      <c r="G116">
        <f>IF($A116="","",VLOOKUP($A116,Items!$A$2:$E$200,5,FALSE))</f>
        <v/>
      </c>
      <c r="H116">
        <f>IF($A116="","",IF(F116&lt;=G116,"REORDER",IF(F116&lt;=G116*1.25,"LOW","OK")))</f>
        <v/>
      </c>
    </row>
    <row r="117">
      <c r="A117">
        <f>IF(Items!A117="","",Items!A117)</f>
        <v/>
      </c>
      <c r="B117">
        <f>IF($A117="","",VLOOKUP($A117,Items!$A$2:$B$200,2,FALSE))</f>
        <v/>
      </c>
      <c r="C117">
        <f>IF($A117="","",SUMIFS(Movements!$D$2:$D$500,Movements!$B$2:$B$500,$A117,Movements!$C$2:$C$500,"In"))</f>
        <v/>
      </c>
      <c r="D117">
        <f>IF($A117="","",SUMIFS(Movements!$D$2:$D$500,Movements!$B$2:$B$500,$A117,Movements!$C$2:$C$500,"Out"))</f>
        <v/>
      </c>
      <c r="E117">
        <f>IF($A117="","",SUMIFS(Movements!$D$2:$D$500,Movements!$B$2:$B$500,$A117,Movements!$C$2:$C$500,"Adjustment"))</f>
        <v/>
      </c>
      <c r="F117">
        <f>IF($A117="","",C117-D117+E117)</f>
        <v/>
      </c>
      <c r="G117">
        <f>IF($A117="","",VLOOKUP($A117,Items!$A$2:$E$200,5,FALSE))</f>
        <v/>
      </c>
      <c r="H117">
        <f>IF($A117="","",IF(F117&lt;=G117,"REORDER",IF(F117&lt;=G117*1.25,"LOW","OK")))</f>
        <v/>
      </c>
    </row>
    <row r="118">
      <c r="A118">
        <f>IF(Items!A118="","",Items!A118)</f>
        <v/>
      </c>
      <c r="B118">
        <f>IF($A118="","",VLOOKUP($A118,Items!$A$2:$B$200,2,FALSE))</f>
        <v/>
      </c>
      <c r="C118">
        <f>IF($A118="","",SUMIFS(Movements!$D$2:$D$500,Movements!$B$2:$B$500,$A118,Movements!$C$2:$C$500,"In"))</f>
        <v/>
      </c>
      <c r="D118">
        <f>IF($A118="","",SUMIFS(Movements!$D$2:$D$500,Movements!$B$2:$B$500,$A118,Movements!$C$2:$C$500,"Out"))</f>
        <v/>
      </c>
      <c r="E118">
        <f>IF($A118="","",SUMIFS(Movements!$D$2:$D$500,Movements!$B$2:$B$500,$A118,Movements!$C$2:$C$500,"Adjustment"))</f>
        <v/>
      </c>
      <c r="F118">
        <f>IF($A118="","",C118-D118+E118)</f>
        <v/>
      </c>
      <c r="G118">
        <f>IF($A118="","",VLOOKUP($A118,Items!$A$2:$E$200,5,FALSE))</f>
        <v/>
      </c>
      <c r="H118">
        <f>IF($A118="","",IF(F118&lt;=G118,"REORDER",IF(F118&lt;=G118*1.25,"LOW","OK")))</f>
        <v/>
      </c>
    </row>
    <row r="119">
      <c r="A119">
        <f>IF(Items!A119="","",Items!A119)</f>
        <v/>
      </c>
      <c r="B119">
        <f>IF($A119="","",VLOOKUP($A119,Items!$A$2:$B$200,2,FALSE))</f>
        <v/>
      </c>
      <c r="C119">
        <f>IF($A119="","",SUMIFS(Movements!$D$2:$D$500,Movements!$B$2:$B$500,$A119,Movements!$C$2:$C$500,"In"))</f>
        <v/>
      </c>
      <c r="D119">
        <f>IF($A119="","",SUMIFS(Movements!$D$2:$D$500,Movements!$B$2:$B$500,$A119,Movements!$C$2:$C$500,"Out"))</f>
        <v/>
      </c>
      <c r="E119">
        <f>IF($A119="","",SUMIFS(Movements!$D$2:$D$500,Movements!$B$2:$B$500,$A119,Movements!$C$2:$C$500,"Adjustment"))</f>
        <v/>
      </c>
      <c r="F119">
        <f>IF($A119="","",C119-D119+E119)</f>
        <v/>
      </c>
      <c r="G119">
        <f>IF($A119="","",VLOOKUP($A119,Items!$A$2:$E$200,5,FALSE))</f>
        <v/>
      </c>
      <c r="H119">
        <f>IF($A119="","",IF(F119&lt;=G119,"REORDER",IF(F119&lt;=G119*1.25,"LOW","OK")))</f>
        <v/>
      </c>
    </row>
    <row r="120">
      <c r="A120">
        <f>IF(Items!A120="","",Items!A120)</f>
        <v/>
      </c>
      <c r="B120">
        <f>IF($A120="","",VLOOKUP($A120,Items!$A$2:$B$200,2,FALSE))</f>
        <v/>
      </c>
      <c r="C120">
        <f>IF($A120="","",SUMIFS(Movements!$D$2:$D$500,Movements!$B$2:$B$500,$A120,Movements!$C$2:$C$500,"In"))</f>
        <v/>
      </c>
      <c r="D120">
        <f>IF($A120="","",SUMIFS(Movements!$D$2:$D$500,Movements!$B$2:$B$500,$A120,Movements!$C$2:$C$500,"Out"))</f>
        <v/>
      </c>
      <c r="E120">
        <f>IF($A120="","",SUMIFS(Movements!$D$2:$D$500,Movements!$B$2:$B$500,$A120,Movements!$C$2:$C$500,"Adjustment"))</f>
        <v/>
      </c>
      <c r="F120">
        <f>IF($A120="","",C120-D120+E120)</f>
        <v/>
      </c>
      <c r="G120">
        <f>IF($A120="","",VLOOKUP($A120,Items!$A$2:$E$200,5,FALSE))</f>
        <v/>
      </c>
      <c r="H120">
        <f>IF($A120="","",IF(F120&lt;=G120,"REORDER",IF(F120&lt;=G120*1.25,"LOW","OK")))</f>
        <v/>
      </c>
    </row>
    <row r="121">
      <c r="A121">
        <f>IF(Items!A121="","",Items!A121)</f>
        <v/>
      </c>
      <c r="B121">
        <f>IF($A121="","",VLOOKUP($A121,Items!$A$2:$B$200,2,FALSE))</f>
        <v/>
      </c>
      <c r="C121">
        <f>IF($A121="","",SUMIFS(Movements!$D$2:$D$500,Movements!$B$2:$B$500,$A121,Movements!$C$2:$C$500,"In"))</f>
        <v/>
      </c>
      <c r="D121">
        <f>IF($A121="","",SUMIFS(Movements!$D$2:$D$500,Movements!$B$2:$B$500,$A121,Movements!$C$2:$C$500,"Out"))</f>
        <v/>
      </c>
      <c r="E121">
        <f>IF($A121="","",SUMIFS(Movements!$D$2:$D$500,Movements!$B$2:$B$500,$A121,Movements!$C$2:$C$500,"Adjustment"))</f>
        <v/>
      </c>
      <c r="F121">
        <f>IF($A121="","",C121-D121+E121)</f>
        <v/>
      </c>
      <c r="G121">
        <f>IF($A121="","",VLOOKUP($A121,Items!$A$2:$E$200,5,FALSE))</f>
        <v/>
      </c>
      <c r="H121">
        <f>IF($A121="","",IF(F121&lt;=G121,"REORDER",IF(F121&lt;=G121*1.25,"LOW","OK")))</f>
        <v/>
      </c>
    </row>
    <row r="122">
      <c r="A122">
        <f>IF(Items!A122="","",Items!A122)</f>
        <v/>
      </c>
      <c r="B122">
        <f>IF($A122="","",VLOOKUP($A122,Items!$A$2:$B$200,2,FALSE))</f>
        <v/>
      </c>
      <c r="C122">
        <f>IF($A122="","",SUMIFS(Movements!$D$2:$D$500,Movements!$B$2:$B$500,$A122,Movements!$C$2:$C$500,"In"))</f>
        <v/>
      </c>
      <c r="D122">
        <f>IF($A122="","",SUMIFS(Movements!$D$2:$D$500,Movements!$B$2:$B$500,$A122,Movements!$C$2:$C$500,"Out"))</f>
        <v/>
      </c>
      <c r="E122">
        <f>IF($A122="","",SUMIFS(Movements!$D$2:$D$500,Movements!$B$2:$B$500,$A122,Movements!$C$2:$C$500,"Adjustment"))</f>
        <v/>
      </c>
      <c r="F122">
        <f>IF($A122="","",C122-D122+E122)</f>
        <v/>
      </c>
      <c r="G122">
        <f>IF($A122="","",VLOOKUP($A122,Items!$A$2:$E$200,5,FALSE))</f>
        <v/>
      </c>
      <c r="H122">
        <f>IF($A122="","",IF(F122&lt;=G122,"REORDER",IF(F122&lt;=G122*1.25,"LOW","OK")))</f>
        <v/>
      </c>
    </row>
    <row r="123">
      <c r="A123">
        <f>IF(Items!A123="","",Items!A123)</f>
        <v/>
      </c>
      <c r="B123">
        <f>IF($A123="","",VLOOKUP($A123,Items!$A$2:$B$200,2,FALSE))</f>
        <v/>
      </c>
      <c r="C123">
        <f>IF($A123="","",SUMIFS(Movements!$D$2:$D$500,Movements!$B$2:$B$500,$A123,Movements!$C$2:$C$500,"In"))</f>
        <v/>
      </c>
      <c r="D123">
        <f>IF($A123="","",SUMIFS(Movements!$D$2:$D$500,Movements!$B$2:$B$500,$A123,Movements!$C$2:$C$500,"Out"))</f>
        <v/>
      </c>
      <c r="E123">
        <f>IF($A123="","",SUMIFS(Movements!$D$2:$D$500,Movements!$B$2:$B$500,$A123,Movements!$C$2:$C$500,"Adjustment"))</f>
        <v/>
      </c>
      <c r="F123">
        <f>IF($A123="","",C123-D123+E123)</f>
        <v/>
      </c>
      <c r="G123">
        <f>IF($A123="","",VLOOKUP($A123,Items!$A$2:$E$200,5,FALSE))</f>
        <v/>
      </c>
      <c r="H123">
        <f>IF($A123="","",IF(F123&lt;=G123,"REORDER",IF(F123&lt;=G123*1.25,"LOW","OK")))</f>
        <v/>
      </c>
    </row>
    <row r="124">
      <c r="A124">
        <f>IF(Items!A124="","",Items!A124)</f>
        <v/>
      </c>
      <c r="B124">
        <f>IF($A124="","",VLOOKUP($A124,Items!$A$2:$B$200,2,FALSE))</f>
        <v/>
      </c>
      <c r="C124">
        <f>IF($A124="","",SUMIFS(Movements!$D$2:$D$500,Movements!$B$2:$B$500,$A124,Movements!$C$2:$C$500,"In"))</f>
        <v/>
      </c>
      <c r="D124">
        <f>IF($A124="","",SUMIFS(Movements!$D$2:$D$500,Movements!$B$2:$B$500,$A124,Movements!$C$2:$C$500,"Out"))</f>
        <v/>
      </c>
      <c r="E124">
        <f>IF($A124="","",SUMIFS(Movements!$D$2:$D$500,Movements!$B$2:$B$500,$A124,Movements!$C$2:$C$500,"Adjustment"))</f>
        <v/>
      </c>
      <c r="F124">
        <f>IF($A124="","",C124-D124+E124)</f>
        <v/>
      </c>
      <c r="G124">
        <f>IF($A124="","",VLOOKUP($A124,Items!$A$2:$E$200,5,FALSE))</f>
        <v/>
      </c>
      <c r="H124">
        <f>IF($A124="","",IF(F124&lt;=G124,"REORDER",IF(F124&lt;=G124*1.25,"LOW","OK")))</f>
        <v/>
      </c>
    </row>
    <row r="125">
      <c r="A125">
        <f>IF(Items!A125="","",Items!A125)</f>
        <v/>
      </c>
      <c r="B125">
        <f>IF($A125="","",VLOOKUP($A125,Items!$A$2:$B$200,2,FALSE))</f>
        <v/>
      </c>
      <c r="C125">
        <f>IF($A125="","",SUMIFS(Movements!$D$2:$D$500,Movements!$B$2:$B$500,$A125,Movements!$C$2:$C$500,"In"))</f>
        <v/>
      </c>
      <c r="D125">
        <f>IF($A125="","",SUMIFS(Movements!$D$2:$D$500,Movements!$B$2:$B$500,$A125,Movements!$C$2:$C$500,"Out"))</f>
        <v/>
      </c>
      <c r="E125">
        <f>IF($A125="","",SUMIFS(Movements!$D$2:$D$500,Movements!$B$2:$B$500,$A125,Movements!$C$2:$C$500,"Adjustment"))</f>
        <v/>
      </c>
      <c r="F125">
        <f>IF($A125="","",C125-D125+E125)</f>
        <v/>
      </c>
      <c r="G125">
        <f>IF($A125="","",VLOOKUP($A125,Items!$A$2:$E$200,5,FALSE))</f>
        <v/>
      </c>
      <c r="H125">
        <f>IF($A125="","",IF(F125&lt;=G125,"REORDER",IF(F125&lt;=G125*1.25,"LOW","OK")))</f>
        <v/>
      </c>
    </row>
    <row r="126">
      <c r="A126">
        <f>IF(Items!A126="","",Items!A126)</f>
        <v/>
      </c>
      <c r="B126">
        <f>IF($A126="","",VLOOKUP($A126,Items!$A$2:$B$200,2,FALSE))</f>
        <v/>
      </c>
      <c r="C126">
        <f>IF($A126="","",SUMIFS(Movements!$D$2:$D$500,Movements!$B$2:$B$500,$A126,Movements!$C$2:$C$500,"In"))</f>
        <v/>
      </c>
      <c r="D126">
        <f>IF($A126="","",SUMIFS(Movements!$D$2:$D$500,Movements!$B$2:$B$500,$A126,Movements!$C$2:$C$500,"Out"))</f>
        <v/>
      </c>
      <c r="E126">
        <f>IF($A126="","",SUMIFS(Movements!$D$2:$D$500,Movements!$B$2:$B$500,$A126,Movements!$C$2:$C$500,"Adjustment"))</f>
        <v/>
      </c>
      <c r="F126">
        <f>IF($A126="","",C126-D126+E126)</f>
        <v/>
      </c>
      <c r="G126">
        <f>IF($A126="","",VLOOKUP($A126,Items!$A$2:$E$200,5,FALSE))</f>
        <v/>
      </c>
      <c r="H126">
        <f>IF($A126="","",IF(F126&lt;=G126,"REORDER",IF(F126&lt;=G126*1.25,"LOW","OK")))</f>
        <v/>
      </c>
    </row>
    <row r="127">
      <c r="A127">
        <f>IF(Items!A127="","",Items!A127)</f>
        <v/>
      </c>
      <c r="B127">
        <f>IF($A127="","",VLOOKUP($A127,Items!$A$2:$B$200,2,FALSE))</f>
        <v/>
      </c>
      <c r="C127">
        <f>IF($A127="","",SUMIFS(Movements!$D$2:$D$500,Movements!$B$2:$B$500,$A127,Movements!$C$2:$C$500,"In"))</f>
        <v/>
      </c>
      <c r="D127">
        <f>IF($A127="","",SUMIFS(Movements!$D$2:$D$500,Movements!$B$2:$B$500,$A127,Movements!$C$2:$C$500,"Out"))</f>
        <v/>
      </c>
      <c r="E127">
        <f>IF($A127="","",SUMIFS(Movements!$D$2:$D$500,Movements!$B$2:$B$500,$A127,Movements!$C$2:$C$500,"Adjustment"))</f>
        <v/>
      </c>
      <c r="F127">
        <f>IF($A127="","",C127-D127+E127)</f>
        <v/>
      </c>
      <c r="G127">
        <f>IF($A127="","",VLOOKUP($A127,Items!$A$2:$E$200,5,FALSE))</f>
        <v/>
      </c>
      <c r="H127">
        <f>IF($A127="","",IF(F127&lt;=G127,"REORDER",IF(F127&lt;=G127*1.25,"LOW","OK")))</f>
        <v/>
      </c>
    </row>
    <row r="128">
      <c r="A128">
        <f>IF(Items!A128="","",Items!A128)</f>
        <v/>
      </c>
      <c r="B128">
        <f>IF($A128="","",VLOOKUP($A128,Items!$A$2:$B$200,2,FALSE))</f>
        <v/>
      </c>
      <c r="C128">
        <f>IF($A128="","",SUMIFS(Movements!$D$2:$D$500,Movements!$B$2:$B$500,$A128,Movements!$C$2:$C$500,"In"))</f>
        <v/>
      </c>
      <c r="D128">
        <f>IF($A128="","",SUMIFS(Movements!$D$2:$D$500,Movements!$B$2:$B$500,$A128,Movements!$C$2:$C$500,"Out"))</f>
        <v/>
      </c>
      <c r="E128">
        <f>IF($A128="","",SUMIFS(Movements!$D$2:$D$500,Movements!$B$2:$B$500,$A128,Movements!$C$2:$C$500,"Adjustment"))</f>
        <v/>
      </c>
      <c r="F128">
        <f>IF($A128="","",C128-D128+E128)</f>
        <v/>
      </c>
      <c r="G128">
        <f>IF($A128="","",VLOOKUP($A128,Items!$A$2:$E$200,5,FALSE))</f>
        <v/>
      </c>
      <c r="H128">
        <f>IF($A128="","",IF(F128&lt;=G128,"REORDER",IF(F128&lt;=G128*1.25,"LOW","OK")))</f>
        <v/>
      </c>
    </row>
    <row r="129">
      <c r="A129">
        <f>IF(Items!A129="","",Items!A129)</f>
        <v/>
      </c>
      <c r="B129">
        <f>IF($A129="","",VLOOKUP($A129,Items!$A$2:$B$200,2,FALSE))</f>
        <v/>
      </c>
      <c r="C129">
        <f>IF($A129="","",SUMIFS(Movements!$D$2:$D$500,Movements!$B$2:$B$500,$A129,Movements!$C$2:$C$500,"In"))</f>
        <v/>
      </c>
      <c r="D129">
        <f>IF($A129="","",SUMIFS(Movements!$D$2:$D$500,Movements!$B$2:$B$500,$A129,Movements!$C$2:$C$500,"Out"))</f>
        <v/>
      </c>
      <c r="E129">
        <f>IF($A129="","",SUMIFS(Movements!$D$2:$D$500,Movements!$B$2:$B$500,$A129,Movements!$C$2:$C$500,"Adjustment"))</f>
        <v/>
      </c>
      <c r="F129">
        <f>IF($A129="","",C129-D129+E129)</f>
        <v/>
      </c>
      <c r="G129">
        <f>IF($A129="","",VLOOKUP($A129,Items!$A$2:$E$200,5,FALSE))</f>
        <v/>
      </c>
      <c r="H129">
        <f>IF($A129="","",IF(F129&lt;=G129,"REORDER",IF(F129&lt;=G129*1.25,"LOW","OK")))</f>
        <v/>
      </c>
    </row>
    <row r="130">
      <c r="A130">
        <f>IF(Items!A130="","",Items!A130)</f>
        <v/>
      </c>
      <c r="B130">
        <f>IF($A130="","",VLOOKUP($A130,Items!$A$2:$B$200,2,FALSE))</f>
        <v/>
      </c>
      <c r="C130">
        <f>IF($A130="","",SUMIFS(Movements!$D$2:$D$500,Movements!$B$2:$B$500,$A130,Movements!$C$2:$C$500,"In"))</f>
        <v/>
      </c>
      <c r="D130">
        <f>IF($A130="","",SUMIFS(Movements!$D$2:$D$500,Movements!$B$2:$B$500,$A130,Movements!$C$2:$C$500,"Out"))</f>
        <v/>
      </c>
      <c r="E130">
        <f>IF($A130="","",SUMIFS(Movements!$D$2:$D$500,Movements!$B$2:$B$500,$A130,Movements!$C$2:$C$500,"Adjustment"))</f>
        <v/>
      </c>
      <c r="F130">
        <f>IF($A130="","",C130-D130+E130)</f>
        <v/>
      </c>
      <c r="G130">
        <f>IF($A130="","",VLOOKUP($A130,Items!$A$2:$E$200,5,FALSE))</f>
        <v/>
      </c>
      <c r="H130">
        <f>IF($A130="","",IF(F130&lt;=G130,"REORDER",IF(F130&lt;=G130*1.25,"LOW","OK")))</f>
        <v/>
      </c>
    </row>
    <row r="131">
      <c r="A131">
        <f>IF(Items!A131="","",Items!A131)</f>
        <v/>
      </c>
      <c r="B131">
        <f>IF($A131="","",VLOOKUP($A131,Items!$A$2:$B$200,2,FALSE))</f>
        <v/>
      </c>
      <c r="C131">
        <f>IF($A131="","",SUMIFS(Movements!$D$2:$D$500,Movements!$B$2:$B$500,$A131,Movements!$C$2:$C$500,"In"))</f>
        <v/>
      </c>
      <c r="D131">
        <f>IF($A131="","",SUMIFS(Movements!$D$2:$D$500,Movements!$B$2:$B$500,$A131,Movements!$C$2:$C$500,"Out"))</f>
        <v/>
      </c>
      <c r="E131">
        <f>IF($A131="","",SUMIFS(Movements!$D$2:$D$500,Movements!$B$2:$B$500,$A131,Movements!$C$2:$C$500,"Adjustment"))</f>
        <v/>
      </c>
      <c r="F131">
        <f>IF($A131="","",C131-D131+E131)</f>
        <v/>
      </c>
      <c r="G131">
        <f>IF($A131="","",VLOOKUP($A131,Items!$A$2:$E$200,5,FALSE))</f>
        <v/>
      </c>
      <c r="H131">
        <f>IF($A131="","",IF(F131&lt;=G131,"REORDER",IF(F131&lt;=G131*1.25,"LOW","OK")))</f>
        <v/>
      </c>
    </row>
    <row r="132">
      <c r="A132">
        <f>IF(Items!A132="","",Items!A132)</f>
        <v/>
      </c>
      <c r="B132">
        <f>IF($A132="","",VLOOKUP($A132,Items!$A$2:$B$200,2,FALSE))</f>
        <v/>
      </c>
      <c r="C132">
        <f>IF($A132="","",SUMIFS(Movements!$D$2:$D$500,Movements!$B$2:$B$500,$A132,Movements!$C$2:$C$500,"In"))</f>
        <v/>
      </c>
      <c r="D132">
        <f>IF($A132="","",SUMIFS(Movements!$D$2:$D$500,Movements!$B$2:$B$500,$A132,Movements!$C$2:$C$500,"Out"))</f>
        <v/>
      </c>
      <c r="E132">
        <f>IF($A132="","",SUMIFS(Movements!$D$2:$D$500,Movements!$B$2:$B$500,$A132,Movements!$C$2:$C$500,"Adjustment"))</f>
        <v/>
      </c>
      <c r="F132">
        <f>IF($A132="","",C132-D132+E132)</f>
        <v/>
      </c>
      <c r="G132">
        <f>IF($A132="","",VLOOKUP($A132,Items!$A$2:$E$200,5,FALSE))</f>
        <v/>
      </c>
      <c r="H132">
        <f>IF($A132="","",IF(F132&lt;=G132,"REORDER",IF(F132&lt;=G132*1.25,"LOW","OK")))</f>
        <v/>
      </c>
    </row>
    <row r="133">
      <c r="A133">
        <f>IF(Items!A133="","",Items!A133)</f>
        <v/>
      </c>
      <c r="B133">
        <f>IF($A133="","",VLOOKUP($A133,Items!$A$2:$B$200,2,FALSE))</f>
        <v/>
      </c>
      <c r="C133">
        <f>IF($A133="","",SUMIFS(Movements!$D$2:$D$500,Movements!$B$2:$B$500,$A133,Movements!$C$2:$C$500,"In"))</f>
        <v/>
      </c>
      <c r="D133">
        <f>IF($A133="","",SUMIFS(Movements!$D$2:$D$500,Movements!$B$2:$B$500,$A133,Movements!$C$2:$C$500,"Out"))</f>
        <v/>
      </c>
      <c r="E133">
        <f>IF($A133="","",SUMIFS(Movements!$D$2:$D$500,Movements!$B$2:$B$500,$A133,Movements!$C$2:$C$500,"Adjustment"))</f>
        <v/>
      </c>
      <c r="F133">
        <f>IF($A133="","",C133-D133+E133)</f>
        <v/>
      </c>
      <c r="G133">
        <f>IF($A133="","",VLOOKUP($A133,Items!$A$2:$E$200,5,FALSE))</f>
        <v/>
      </c>
      <c r="H133">
        <f>IF($A133="","",IF(F133&lt;=G133,"REORDER",IF(F133&lt;=G133*1.25,"LOW","OK")))</f>
        <v/>
      </c>
    </row>
    <row r="134">
      <c r="A134">
        <f>IF(Items!A134="","",Items!A134)</f>
        <v/>
      </c>
      <c r="B134">
        <f>IF($A134="","",VLOOKUP($A134,Items!$A$2:$B$200,2,FALSE))</f>
        <v/>
      </c>
      <c r="C134">
        <f>IF($A134="","",SUMIFS(Movements!$D$2:$D$500,Movements!$B$2:$B$500,$A134,Movements!$C$2:$C$500,"In"))</f>
        <v/>
      </c>
      <c r="D134">
        <f>IF($A134="","",SUMIFS(Movements!$D$2:$D$500,Movements!$B$2:$B$500,$A134,Movements!$C$2:$C$500,"Out"))</f>
        <v/>
      </c>
      <c r="E134">
        <f>IF($A134="","",SUMIFS(Movements!$D$2:$D$500,Movements!$B$2:$B$500,$A134,Movements!$C$2:$C$500,"Adjustment"))</f>
        <v/>
      </c>
      <c r="F134">
        <f>IF($A134="","",C134-D134+E134)</f>
        <v/>
      </c>
      <c r="G134">
        <f>IF($A134="","",VLOOKUP($A134,Items!$A$2:$E$200,5,FALSE))</f>
        <v/>
      </c>
      <c r="H134">
        <f>IF($A134="","",IF(F134&lt;=G134,"REORDER",IF(F134&lt;=G134*1.25,"LOW","OK")))</f>
        <v/>
      </c>
    </row>
    <row r="135">
      <c r="A135">
        <f>IF(Items!A135="","",Items!A135)</f>
        <v/>
      </c>
      <c r="B135">
        <f>IF($A135="","",VLOOKUP($A135,Items!$A$2:$B$200,2,FALSE))</f>
        <v/>
      </c>
      <c r="C135">
        <f>IF($A135="","",SUMIFS(Movements!$D$2:$D$500,Movements!$B$2:$B$500,$A135,Movements!$C$2:$C$500,"In"))</f>
        <v/>
      </c>
      <c r="D135">
        <f>IF($A135="","",SUMIFS(Movements!$D$2:$D$500,Movements!$B$2:$B$500,$A135,Movements!$C$2:$C$500,"Out"))</f>
        <v/>
      </c>
      <c r="E135">
        <f>IF($A135="","",SUMIFS(Movements!$D$2:$D$500,Movements!$B$2:$B$500,$A135,Movements!$C$2:$C$500,"Adjustment"))</f>
        <v/>
      </c>
      <c r="F135">
        <f>IF($A135="","",C135-D135+E135)</f>
        <v/>
      </c>
      <c r="G135">
        <f>IF($A135="","",VLOOKUP($A135,Items!$A$2:$E$200,5,FALSE))</f>
        <v/>
      </c>
      <c r="H135">
        <f>IF($A135="","",IF(F135&lt;=G135,"REORDER",IF(F135&lt;=G135*1.25,"LOW","OK")))</f>
        <v/>
      </c>
    </row>
    <row r="136">
      <c r="A136">
        <f>IF(Items!A136="","",Items!A136)</f>
        <v/>
      </c>
      <c r="B136">
        <f>IF($A136="","",VLOOKUP($A136,Items!$A$2:$B$200,2,FALSE))</f>
        <v/>
      </c>
      <c r="C136">
        <f>IF($A136="","",SUMIFS(Movements!$D$2:$D$500,Movements!$B$2:$B$500,$A136,Movements!$C$2:$C$500,"In"))</f>
        <v/>
      </c>
      <c r="D136">
        <f>IF($A136="","",SUMIFS(Movements!$D$2:$D$500,Movements!$B$2:$B$500,$A136,Movements!$C$2:$C$500,"Out"))</f>
        <v/>
      </c>
      <c r="E136">
        <f>IF($A136="","",SUMIFS(Movements!$D$2:$D$500,Movements!$B$2:$B$500,$A136,Movements!$C$2:$C$500,"Adjustment"))</f>
        <v/>
      </c>
      <c r="F136">
        <f>IF($A136="","",C136-D136+E136)</f>
        <v/>
      </c>
      <c r="G136">
        <f>IF($A136="","",VLOOKUP($A136,Items!$A$2:$E$200,5,FALSE))</f>
        <v/>
      </c>
      <c r="H136">
        <f>IF($A136="","",IF(F136&lt;=G136,"REORDER",IF(F136&lt;=G136*1.25,"LOW","OK")))</f>
        <v/>
      </c>
    </row>
    <row r="137">
      <c r="A137">
        <f>IF(Items!A137="","",Items!A137)</f>
        <v/>
      </c>
      <c r="B137">
        <f>IF($A137="","",VLOOKUP($A137,Items!$A$2:$B$200,2,FALSE))</f>
        <v/>
      </c>
      <c r="C137">
        <f>IF($A137="","",SUMIFS(Movements!$D$2:$D$500,Movements!$B$2:$B$500,$A137,Movements!$C$2:$C$500,"In"))</f>
        <v/>
      </c>
      <c r="D137">
        <f>IF($A137="","",SUMIFS(Movements!$D$2:$D$500,Movements!$B$2:$B$500,$A137,Movements!$C$2:$C$500,"Out"))</f>
        <v/>
      </c>
      <c r="E137">
        <f>IF($A137="","",SUMIFS(Movements!$D$2:$D$500,Movements!$B$2:$B$500,$A137,Movements!$C$2:$C$500,"Adjustment"))</f>
        <v/>
      </c>
      <c r="F137">
        <f>IF($A137="","",C137-D137+E137)</f>
        <v/>
      </c>
      <c r="G137">
        <f>IF($A137="","",VLOOKUP($A137,Items!$A$2:$E$200,5,FALSE))</f>
        <v/>
      </c>
      <c r="H137">
        <f>IF($A137="","",IF(F137&lt;=G137,"REORDER",IF(F137&lt;=G137*1.25,"LOW","OK")))</f>
        <v/>
      </c>
    </row>
    <row r="138">
      <c r="A138">
        <f>IF(Items!A138="","",Items!A138)</f>
        <v/>
      </c>
      <c r="B138">
        <f>IF($A138="","",VLOOKUP($A138,Items!$A$2:$B$200,2,FALSE))</f>
        <v/>
      </c>
      <c r="C138">
        <f>IF($A138="","",SUMIFS(Movements!$D$2:$D$500,Movements!$B$2:$B$500,$A138,Movements!$C$2:$C$500,"In"))</f>
        <v/>
      </c>
      <c r="D138">
        <f>IF($A138="","",SUMIFS(Movements!$D$2:$D$500,Movements!$B$2:$B$500,$A138,Movements!$C$2:$C$500,"Out"))</f>
        <v/>
      </c>
      <c r="E138">
        <f>IF($A138="","",SUMIFS(Movements!$D$2:$D$500,Movements!$B$2:$B$500,$A138,Movements!$C$2:$C$500,"Adjustment"))</f>
        <v/>
      </c>
      <c r="F138">
        <f>IF($A138="","",C138-D138+E138)</f>
        <v/>
      </c>
      <c r="G138">
        <f>IF($A138="","",VLOOKUP($A138,Items!$A$2:$E$200,5,FALSE))</f>
        <v/>
      </c>
      <c r="H138">
        <f>IF($A138="","",IF(F138&lt;=G138,"REORDER",IF(F138&lt;=G138*1.25,"LOW","OK")))</f>
        <v/>
      </c>
    </row>
    <row r="139">
      <c r="A139">
        <f>IF(Items!A139="","",Items!A139)</f>
        <v/>
      </c>
      <c r="B139">
        <f>IF($A139="","",VLOOKUP($A139,Items!$A$2:$B$200,2,FALSE))</f>
        <v/>
      </c>
      <c r="C139">
        <f>IF($A139="","",SUMIFS(Movements!$D$2:$D$500,Movements!$B$2:$B$500,$A139,Movements!$C$2:$C$500,"In"))</f>
        <v/>
      </c>
      <c r="D139">
        <f>IF($A139="","",SUMIFS(Movements!$D$2:$D$500,Movements!$B$2:$B$500,$A139,Movements!$C$2:$C$500,"Out"))</f>
        <v/>
      </c>
      <c r="E139">
        <f>IF($A139="","",SUMIFS(Movements!$D$2:$D$500,Movements!$B$2:$B$500,$A139,Movements!$C$2:$C$500,"Adjustment"))</f>
        <v/>
      </c>
      <c r="F139">
        <f>IF($A139="","",C139-D139+E139)</f>
        <v/>
      </c>
      <c r="G139">
        <f>IF($A139="","",VLOOKUP($A139,Items!$A$2:$E$200,5,FALSE))</f>
        <v/>
      </c>
      <c r="H139">
        <f>IF($A139="","",IF(F139&lt;=G139,"REORDER",IF(F139&lt;=G139*1.25,"LOW","OK")))</f>
        <v/>
      </c>
    </row>
    <row r="140">
      <c r="A140">
        <f>IF(Items!A140="","",Items!A140)</f>
        <v/>
      </c>
      <c r="B140">
        <f>IF($A140="","",VLOOKUP($A140,Items!$A$2:$B$200,2,FALSE))</f>
        <v/>
      </c>
      <c r="C140">
        <f>IF($A140="","",SUMIFS(Movements!$D$2:$D$500,Movements!$B$2:$B$500,$A140,Movements!$C$2:$C$500,"In"))</f>
        <v/>
      </c>
      <c r="D140">
        <f>IF($A140="","",SUMIFS(Movements!$D$2:$D$500,Movements!$B$2:$B$500,$A140,Movements!$C$2:$C$500,"Out"))</f>
        <v/>
      </c>
      <c r="E140">
        <f>IF($A140="","",SUMIFS(Movements!$D$2:$D$500,Movements!$B$2:$B$500,$A140,Movements!$C$2:$C$500,"Adjustment"))</f>
        <v/>
      </c>
      <c r="F140">
        <f>IF($A140="","",C140-D140+E140)</f>
        <v/>
      </c>
      <c r="G140">
        <f>IF($A140="","",VLOOKUP($A140,Items!$A$2:$E$200,5,FALSE))</f>
        <v/>
      </c>
      <c r="H140">
        <f>IF($A140="","",IF(F140&lt;=G140,"REORDER",IF(F140&lt;=G140*1.25,"LOW","OK")))</f>
        <v/>
      </c>
    </row>
    <row r="141">
      <c r="A141">
        <f>IF(Items!A141="","",Items!A141)</f>
        <v/>
      </c>
      <c r="B141">
        <f>IF($A141="","",VLOOKUP($A141,Items!$A$2:$B$200,2,FALSE))</f>
        <v/>
      </c>
      <c r="C141">
        <f>IF($A141="","",SUMIFS(Movements!$D$2:$D$500,Movements!$B$2:$B$500,$A141,Movements!$C$2:$C$500,"In"))</f>
        <v/>
      </c>
      <c r="D141">
        <f>IF($A141="","",SUMIFS(Movements!$D$2:$D$500,Movements!$B$2:$B$500,$A141,Movements!$C$2:$C$500,"Out"))</f>
        <v/>
      </c>
      <c r="E141">
        <f>IF($A141="","",SUMIFS(Movements!$D$2:$D$500,Movements!$B$2:$B$500,$A141,Movements!$C$2:$C$500,"Adjustment"))</f>
        <v/>
      </c>
      <c r="F141">
        <f>IF($A141="","",C141-D141+E141)</f>
        <v/>
      </c>
      <c r="G141">
        <f>IF($A141="","",VLOOKUP($A141,Items!$A$2:$E$200,5,FALSE))</f>
        <v/>
      </c>
      <c r="H141">
        <f>IF($A141="","",IF(F141&lt;=G141,"REORDER",IF(F141&lt;=G141*1.25,"LOW","OK")))</f>
        <v/>
      </c>
    </row>
    <row r="142">
      <c r="A142">
        <f>IF(Items!A142="","",Items!A142)</f>
        <v/>
      </c>
      <c r="B142">
        <f>IF($A142="","",VLOOKUP($A142,Items!$A$2:$B$200,2,FALSE))</f>
        <v/>
      </c>
      <c r="C142">
        <f>IF($A142="","",SUMIFS(Movements!$D$2:$D$500,Movements!$B$2:$B$500,$A142,Movements!$C$2:$C$500,"In"))</f>
        <v/>
      </c>
      <c r="D142">
        <f>IF($A142="","",SUMIFS(Movements!$D$2:$D$500,Movements!$B$2:$B$500,$A142,Movements!$C$2:$C$500,"Out"))</f>
        <v/>
      </c>
      <c r="E142">
        <f>IF($A142="","",SUMIFS(Movements!$D$2:$D$500,Movements!$B$2:$B$500,$A142,Movements!$C$2:$C$500,"Adjustment"))</f>
        <v/>
      </c>
      <c r="F142">
        <f>IF($A142="","",C142-D142+E142)</f>
        <v/>
      </c>
      <c r="G142">
        <f>IF($A142="","",VLOOKUP($A142,Items!$A$2:$E$200,5,FALSE))</f>
        <v/>
      </c>
      <c r="H142">
        <f>IF($A142="","",IF(F142&lt;=G142,"REORDER",IF(F142&lt;=G142*1.25,"LOW","OK")))</f>
        <v/>
      </c>
    </row>
    <row r="143">
      <c r="A143">
        <f>IF(Items!A143="","",Items!A143)</f>
        <v/>
      </c>
      <c r="B143">
        <f>IF($A143="","",VLOOKUP($A143,Items!$A$2:$B$200,2,FALSE))</f>
        <v/>
      </c>
      <c r="C143">
        <f>IF($A143="","",SUMIFS(Movements!$D$2:$D$500,Movements!$B$2:$B$500,$A143,Movements!$C$2:$C$500,"In"))</f>
        <v/>
      </c>
      <c r="D143">
        <f>IF($A143="","",SUMIFS(Movements!$D$2:$D$500,Movements!$B$2:$B$500,$A143,Movements!$C$2:$C$500,"Out"))</f>
        <v/>
      </c>
      <c r="E143">
        <f>IF($A143="","",SUMIFS(Movements!$D$2:$D$500,Movements!$B$2:$B$500,$A143,Movements!$C$2:$C$500,"Adjustment"))</f>
        <v/>
      </c>
      <c r="F143">
        <f>IF($A143="","",C143-D143+E143)</f>
        <v/>
      </c>
      <c r="G143">
        <f>IF($A143="","",VLOOKUP($A143,Items!$A$2:$E$200,5,FALSE))</f>
        <v/>
      </c>
      <c r="H143">
        <f>IF($A143="","",IF(F143&lt;=G143,"REORDER",IF(F143&lt;=G143*1.25,"LOW","OK")))</f>
        <v/>
      </c>
    </row>
    <row r="144">
      <c r="A144">
        <f>IF(Items!A144="","",Items!A144)</f>
        <v/>
      </c>
      <c r="B144">
        <f>IF($A144="","",VLOOKUP($A144,Items!$A$2:$B$200,2,FALSE))</f>
        <v/>
      </c>
      <c r="C144">
        <f>IF($A144="","",SUMIFS(Movements!$D$2:$D$500,Movements!$B$2:$B$500,$A144,Movements!$C$2:$C$500,"In"))</f>
        <v/>
      </c>
      <c r="D144">
        <f>IF($A144="","",SUMIFS(Movements!$D$2:$D$500,Movements!$B$2:$B$500,$A144,Movements!$C$2:$C$500,"Out"))</f>
        <v/>
      </c>
      <c r="E144">
        <f>IF($A144="","",SUMIFS(Movements!$D$2:$D$500,Movements!$B$2:$B$500,$A144,Movements!$C$2:$C$500,"Adjustment"))</f>
        <v/>
      </c>
      <c r="F144">
        <f>IF($A144="","",C144-D144+E144)</f>
        <v/>
      </c>
      <c r="G144">
        <f>IF($A144="","",VLOOKUP($A144,Items!$A$2:$E$200,5,FALSE))</f>
        <v/>
      </c>
      <c r="H144">
        <f>IF($A144="","",IF(F144&lt;=G144,"REORDER",IF(F144&lt;=G144*1.25,"LOW","OK")))</f>
        <v/>
      </c>
    </row>
    <row r="145">
      <c r="A145">
        <f>IF(Items!A145="","",Items!A145)</f>
        <v/>
      </c>
      <c r="B145">
        <f>IF($A145="","",VLOOKUP($A145,Items!$A$2:$B$200,2,FALSE))</f>
        <v/>
      </c>
      <c r="C145">
        <f>IF($A145="","",SUMIFS(Movements!$D$2:$D$500,Movements!$B$2:$B$500,$A145,Movements!$C$2:$C$500,"In"))</f>
        <v/>
      </c>
      <c r="D145">
        <f>IF($A145="","",SUMIFS(Movements!$D$2:$D$500,Movements!$B$2:$B$500,$A145,Movements!$C$2:$C$500,"Out"))</f>
        <v/>
      </c>
      <c r="E145">
        <f>IF($A145="","",SUMIFS(Movements!$D$2:$D$500,Movements!$B$2:$B$500,$A145,Movements!$C$2:$C$500,"Adjustment"))</f>
        <v/>
      </c>
      <c r="F145">
        <f>IF($A145="","",C145-D145+E145)</f>
        <v/>
      </c>
      <c r="G145">
        <f>IF($A145="","",VLOOKUP($A145,Items!$A$2:$E$200,5,FALSE))</f>
        <v/>
      </c>
      <c r="H145">
        <f>IF($A145="","",IF(F145&lt;=G145,"REORDER",IF(F145&lt;=G145*1.25,"LOW","OK")))</f>
        <v/>
      </c>
    </row>
    <row r="146">
      <c r="A146">
        <f>IF(Items!A146="","",Items!A146)</f>
        <v/>
      </c>
      <c r="B146">
        <f>IF($A146="","",VLOOKUP($A146,Items!$A$2:$B$200,2,FALSE))</f>
        <v/>
      </c>
      <c r="C146">
        <f>IF($A146="","",SUMIFS(Movements!$D$2:$D$500,Movements!$B$2:$B$500,$A146,Movements!$C$2:$C$500,"In"))</f>
        <v/>
      </c>
      <c r="D146">
        <f>IF($A146="","",SUMIFS(Movements!$D$2:$D$500,Movements!$B$2:$B$500,$A146,Movements!$C$2:$C$500,"Out"))</f>
        <v/>
      </c>
      <c r="E146">
        <f>IF($A146="","",SUMIFS(Movements!$D$2:$D$500,Movements!$B$2:$B$500,$A146,Movements!$C$2:$C$500,"Adjustment"))</f>
        <v/>
      </c>
      <c r="F146">
        <f>IF($A146="","",C146-D146+E146)</f>
        <v/>
      </c>
      <c r="G146">
        <f>IF($A146="","",VLOOKUP($A146,Items!$A$2:$E$200,5,FALSE))</f>
        <v/>
      </c>
      <c r="H146">
        <f>IF($A146="","",IF(F146&lt;=G146,"REORDER",IF(F146&lt;=G146*1.25,"LOW","OK")))</f>
        <v/>
      </c>
    </row>
    <row r="147">
      <c r="A147">
        <f>IF(Items!A147="","",Items!A147)</f>
        <v/>
      </c>
      <c r="B147">
        <f>IF($A147="","",VLOOKUP($A147,Items!$A$2:$B$200,2,FALSE))</f>
        <v/>
      </c>
      <c r="C147">
        <f>IF($A147="","",SUMIFS(Movements!$D$2:$D$500,Movements!$B$2:$B$500,$A147,Movements!$C$2:$C$500,"In"))</f>
        <v/>
      </c>
      <c r="D147">
        <f>IF($A147="","",SUMIFS(Movements!$D$2:$D$500,Movements!$B$2:$B$500,$A147,Movements!$C$2:$C$500,"Out"))</f>
        <v/>
      </c>
      <c r="E147">
        <f>IF($A147="","",SUMIFS(Movements!$D$2:$D$500,Movements!$B$2:$B$500,$A147,Movements!$C$2:$C$500,"Adjustment"))</f>
        <v/>
      </c>
      <c r="F147">
        <f>IF($A147="","",C147-D147+E147)</f>
        <v/>
      </c>
      <c r="G147">
        <f>IF($A147="","",VLOOKUP($A147,Items!$A$2:$E$200,5,FALSE))</f>
        <v/>
      </c>
      <c r="H147">
        <f>IF($A147="","",IF(F147&lt;=G147,"REORDER",IF(F147&lt;=G147*1.25,"LOW","OK")))</f>
        <v/>
      </c>
    </row>
    <row r="148">
      <c r="A148">
        <f>IF(Items!A148="","",Items!A148)</f>
        <v/>
      </c>
      <c r="B148">
        <f>IF($A148="","",VLOOKUP($A148,Items!$A$2:$B$200,2,FALSE))</f>
        <v/>
      </c>
      <c r="C148">
        <f>IF($A148="","",SUMIFS(Movements!$D$2:$D$500,Movements!$B$2:$B$500,$A148,Movements!$C$2:$C$500,"In"))</f>
        <v/>
      </c>
      <c r="D148">
        <f>IF($A148="","",SUMIFS(Movements!$D$2:$D$500,Movements!$B$2:$B$500,$A148,Movements!$C$2:$C$500,"Out"))</f>
        <v/>
      </c>
      <c r="E148">
        <f>IF($A148="","",SUMIFS(Movements!$D$2:$D$500,Movements!$B$2:$B$500,$A148,Movements!$C$2:$C$500,"Adjustment"))</f>
        <v/>
      </c>
      <c r="F148">
        <f>IF($A148="","",C148-D148+E148)</f>
        <v/>
      </c>
      <c r="G148">
        <f>IF($A148="","",VLOOKUP($A148,Items!$A$2:$E$200,5,FALSE))</f>
        <v/>
      </c>
      <c r="H148">
        <f>IF($A148="","",IF(F148&lt;=G148,"REORDER",IF(F148&lt;=G148*1.25,"LOW","OK")))</f>
        <v/>
      </c>
    </row>
    <row r="149">
      <c r="A149">
        <f>IF(Items!A149="","",Items!A149)</f>
        <v/>
      </c>
      <c r="B149">
        <f>IF($A149="","",VLOOKUP($A149,Items!$A$2:$B$200,2,FALSE))</f>
        <v/>
      </c>
      <c r="C149">
        <f>IF($A149="","",SUMIFS(Movements!$D$2:$D$500,Movements!$B$2:$B$500,$A149,Movements!$C$2:$C$500,"In"))</f>
        <v/>
      </c>
      <c r="D149">
        <f>IF($A149="","",SUMIFS(Movements!$D$2:$D$500,Movements!$B$2:$B$500,$A149,Movements!$C$2:$C$500,"Out"))</f>
        <v/>
      </c>
      <c r="E149">
        <f>IF($A149="","",SUMIFS(Movements!$D$2:$D$500,Movements!$B$2:$B$500,$A149,Movements!$C$2:$C$500,"Adjustment"))</f>
        <v/>
      </c>
      <c r="F149">
        <f>IF($A149="","",C149-D149+E149)</f>
        <v/>
      </c>
      <c r="G149">
        <f>IF($A149="","",VLOOKUP($A149,Items!$A$2:$E$200,5,FALSE))</f>
        <v/>
      </c>
      <c r="H149">
        <f>IF($A149="","",IF(F149&lt;=G149,"REORDER",IF(F149&lt;=G149*1.25,"LOW","OK")))</f>
        <v/>
      </c>
    </row>
    <row r="150">
      <c r="A150">
        <f>IF(Items!A150="","",Items!A150)</f>
        <v/>
      </c>
      <c r="B150">
        <f>IF($A150="","",VLOOKUP($A150,Items!$A$2:$B$200,2,FALSE))</f>
        <v/>
      </c>
      <c r="C150">
        <f>IF($A150="","",SUMIFS(Movements!$D$2:$D$500,Movements!$B$2:$B$500,$A150,Movements!$C$2:$C$500,"In"))</f>
        <v/>
      </c>
      <c r="D150">
        <f>IF($A150="","",SUMIFS(Movements!$D$2:$D$500,Movements!$B$2:$B$500,$A150,Movements!$C$2:$C$500,"Out"))</f>
        <v/>
      </c>
      <c r="E150">
        <f>IF($A150="","",SUMIFS(Movements!$D$2:$D$500,Movements!$B$2:$B$500,$A150,Movements!$C$2:$C$500,"Adjustment"))</f>
        <v/>
      </c>
      <c r="F150">
        <f>IF($A150="","",C150-D150+E150)</f>
        <v/>
      </c>
      <c r="G150">
        <f>IF($A150="","",VLOOKUP($A150,Items!$A$2:$E$200,5,FALSE))</f>
        <v/>
      </c>
      <c r="H150">
        <f>IF($A150="","",IF(F150&lt;=G150,"REORDER",IF(F150&lt;=G150*1.25,"LOW","OK")))</f>
        <v/>
      </c>
    </row>
    <row r="151">
      <c r="A151">
        <f>IF(Items!A151="","",Items!A151)</f>
        <v/>
      </c>
      <c r="B151">
        <f>IF($A151="","",VLOOKUP($A151,Items!$A$2:$B$200,2,FALSE))</f>
        <v/>
      </c>
      <c r="C151">
        <f>IF($A151="","",SUMIFS(Movements!$D$2:$D$500,Movements!$B$2:$B$500,$A151,Movements!$C$2:$C$500,"In"))</f>
        <v/>
      </c>
      <c r="D151">
        <f>IF($A151="","",SUMIFS(Movements!$D$2:$D$500,Movements!$B$2:$B$500,$A151,Movements!$C$2:$C$500,"Out"))</f>
        <v/>
      </c>
      <c r="E151">
        <f>IF($A151="","",SUMIFS(Movements!$D$2:$D$500,Movements!$B$2:$B$500,$A151,Movements!$C$2:$C$500,"Adjustment"))</f>
        <v/>
      </c>
      <c r="F151">
        <f>IF($A151="","",C151-D151+E151)</f>
        <v/>
      </c>
      <c r="G151">
        <f>IF($A151="","",VLOOKUP($A151,Items!$A$2:$E$200,5,FALSE))</f>
        <v/>
      </c>
      <c r="H151">
        <f>IF($A151="","",IF(F151&lt;=G151,"REORDER",IF(F151&lt;=G151*1.25,"LOW","OK")))</f>
        <v/>
      </c>
    </row>
    <row r="152">
      <c r="A152">
        <f>IF(Items!A152="","",Items!A152)</f>
        <v/>
      </c>
      <c r="B152">
        <f>IF($A152="","",VLOOKUP($A152,Items!$A$2:$B$200,2,FALSE))</f>
        <v/>
      </c>
      <c r="C152">
        <f>IF($A152="","",SUMIFS(Movements!$D$2:$D$500,Movements!$B$2:$B$500,$A152,Movements!$C$2:$C$500,"In"))</f>
        <v/>
      </c>
      <c r="D152">
        <f>IF($A152="","",SUMIFS(Movements!$D$2:$D$500,Movements!$B$2:$B$500,$A152,Movements!$C$2:$C$500,"Out"))</f>
        <v/>
      </c>
      <c r="E152">
        <f>IF($A152="","",SUMIFS(Movements!$D$2:$D$500,Movements!$B$2:$B$500,$A152,Movements!$C$2:$C$500,"Adjustment"))</f>
        <v/>
      </c>
      <c r="F152">
        <f>IF($A152="","",C152-D152+E152)</f>
        <v/>
      </c>
      <c r="G152">
        <f>IF($A152="","",VLOOKUP($A152,Items!$A$2:$E$200,5,FALSE))</f>
        <v/>
      </c>
      <c r="H152">
        <f>IF($A152="","",IF(F152&lt;=G152,"REORDER",IF(F152&lt;=G152*1.25,"LOW","OK")))</f>
        <v/>
      </c>
    </row>
    <row r="153">
      <c r="A153">
        <f>IF(Items!A153="","",Items!A153)</f>
        <v/>
      </c>
      <c r="B153">
        <f>IF($A153="","",VLOOKUP($A153,Items!$A$2:$B$200,2,FALSE))</f>
        <v/>
      </c>
      <c r="C153">
        <f>IF($A153="","",SUMIFS(Movements!$D$2:$D$500,Movements!$B$2:$B$500,$A153,Movements!$C$2:$C$500,"In"))</f>
        <v/>
      </c>
      <c r="D153">
        <f>IF($A153="","",SUMIFS(Movements!$D$2:$D$500,Movements!$B$2:$B$500,$A153,Movements!$C$2:$C$500,"Out"))</f>
        <v/>
      </c>
      <c r="E153">
        <f>IF($A153="","",SUMIFS(Movements!$D$2:$D$500,Movements!$B$2:$B$500,$A153,Movements!$C$2:$C$500,"Adjustment"))</f>
        <v/>
      </c>
      <c r="F153">
        <f>IF($A153="","",C153-D153+E153)</f>
        <v/>
      </c>
      <c r="G153">
        <f>IF($A153="","",VLOOKUP($A153,Items!$A$2:$E$200,5,FALSE))</f>
        <v/>
      </c>
      <c r="H153">
        <f>IF($A153="","",IF(F153&lt;=G153,"REORDER",IF(F153&lt;=G153*1.25,"LOW","OK")))</f>
        <v/>
      </c>
    </row>
    <row r="154">
      <c r="A154">
        <f>IF(Items!A154="","",Items!A154)</f>
        <v/>
      </c>
      <c r="B154">
        <f>IF($A154="","",VLOOKUP($A154,Items!$A$2:$B$200,2,FALSE))</f>
        <v/>
      </c>
      <c r="C154">
        <f>IF($A154="","",SUMIFS(Movements!$D$2:$D$500,Movements!$B$2:$B$500,$A154,Movements!$C$2:$C$500,"In"))</f>
        <v/>
      </c>
      <c r="D154">
        <f>IF($A154="","",SUMIFS(Movements!$D$2:$D$500,Movements!$B$2:$B$500,$A154,Movements!$C$2:$C$500,"Out"))</f>
        <v/>
      </c>
      <c r="E154">
        <f>IF($A154="","",SUMIFS(Movements!$D$2:$D$500,Movements!$B$2:$B$500,$A154,Movements!$C$2:$C$500,"Adjustment"))</f>
        <v/>
      </c>
      <c r="F154">
        <f>IF($A154="","",C154-D154+E154)</f>
        <v/>
      </c>
      <c r="G154">
        <f>IF($A154="","",VLOOKUP($A154,Items!$A$2:$E$200,5,FALSE))</f>
        <v/>
      </c>
      <c r="H154">
        <f>IF($A154="","",IF(F154&lt;=G154,"REORDER",IF(F154&lt;=G154*1.25,"LOW","OK")))</f>
        <v/>
      </c>
    </row>
    <row r="155">
      <c r="A155">
        <f>IF(Items!A155="","",Items!A155)</f>
        <v/>
      </c>
      <c r="B155">
        <f>IF($A155="","",VLOOKUP($A155,Items!$A$2:$B$200,2,FALSE))</f>
        <v/>
      </c>
      <c r="C155">
        <f>IF($A155="","",SUMIFS(Movements!$D$2:$D$500,Movements!$B$2:$B$500,$A155,Movements!$C$2:$C$500,"In"))</f>
        <v/>
      </c>
      <c r="D155">
        <f>IF($A155="","",SUMIFS(Movements!$D$2:$D$500,Movements!$B$2:$B$500,$A155,Movements!$C$2:$C$500,"Out"))</f>
        <v/>
      </c>
      <c r="E155">
        <f>IF($A155="","",SUMIFS(Movements!$D$2:$D$500,Movements!$B$2:$B$500,$A155,Movements!$C$2:$C$500,"Adjustment"))</f>
        <v/>
      </c>
      <c r="F155">
        <f>IF($A155="","",C155-D155+E155)</f>
        <v/>
      </c>
      <c r="G155">
        <f>IF($A155="","",VLOOKUP($A155,Items!$A$2:$E$200,5,FALSE))</f>
        <v/>
      </c>
      <c r="H155">
        <f>IF($A155="","",IF(F155&lt;=G155,"REORDER",IF(F155&lt;=G155*1.25,"LOW","OK")))</f>
        <v/>
      </c>
    </row>
    <row r="156">
      <c r="A156">
        <f>IF(Items!A156="","",Items!A156)</f>
        <v/>
      </c>
      <c r="B156">
        <f>IF($A156="","",VLOOKUP($A156,Items!$A$2:$B$200,2,FALSE))</f>
        <v/>
      </c>
      <c r="C156">
        <f>IF($A156="","",SUMIFS(Movements!$D$2:$D$500,Movements!$B$2:$B$500,$A156,Movements!$C$2:$C$500,"In"))</f>
        <v/>
      </c>
      <c r="D156">
        <f>IF($A156="","",SUMIFS(Movements!$D$2:$D$500,Movements!$B$2:$B$500,$A156,Movements!$C$2:$C$500,"Out"))</f>
        <v/>
      </c>
      <c r="E156">
        <f>IF($A156="","",SUMIFS(Movements!$D$2:$D$500,Movements!$B$2:$B$500,$A156,Movements!$C$2:$C$500,"Adjustment"))</f>
        <v/>
      </c>
      <c r="F156">
        <f>IF($A156="","",C156-D156+E156)</f>
        <v/>
      </c>
      <c r="G156">
        <f>IF($A156="","",VLOOKUP($A156,Items!$A$2:$E$200,5,FALSE))</f>
        <v/>
      </c>
      <c r="H156">
        <f>IF($A156="","",IF(F156&lt;=G156,"REORDER",IF(F156&lt;=G156*1.25,"LOW","OK")))</f>
        <v/>
      </c>
    </row>
    <row r="157">
      <c r="A157">
        <f>IF(Items!A157="","",Items!A157)</f>
        <v/>
      </c>
      <c r="B157">
        <f>IF($A157="","",VLOOKUP($A157,Items!$A$2:$B$200,2,FALSE))</f>
        <v/>
      </c>
      <c r="C157">
        <f>IF($A157="","",SUMIFS(Movements!$D$2:$D$500,Movements!$B$2:$B$500,$A157,Movements!$C$2:$C$500,"In"))</f>
        <v/>
      </c>
      <c r="D157">
        <f>IF($A157="","",SUMIFS(Movements!$D$2:$D$500,Movements!$B$2:$B$500,$A157,Movements!$C$2:$C$500,"Out"))</f>
        <v/>
      </c>
      <c r="E157">
        <f>IF($A157="","",SUMIFS(Movements!$D$2:$D$500,Movements!$B$2:$B$500,$A157,Movements!$C$2:$C$500,"Adjustment"))</f>
        <v/>
      </c>
      <c r="F157">
        <f>IF($A157="","",C157-D157+E157)</f>
        <v/>
      </c>
      <c r="G157">
        <f>IF($A157="","",VLOOKUP($A157,Items!$A$2:$E$200,5,FALSE))</f>
        <v/>
      </c>
      <c r="H157">
        <f>IF($A157="","",IF(F157&lt;=G157,"REORDER",IF(F157&lt;=G157*1.25,"LOW","OK")))</f>
        <v/>
      </c>
    </row>
    <row r="158">
      <c r="A158">
        <f>IF(Items!A158="","",Items!A158)</f>
        <v/>
      </c>
      <c r="B158">
        <f>IF($A158="","",VLOOKUP($A158,Items!$A$2:$B$200,2,FALSE))</f>
        <v/>
      </c>
      <c r="C158">
        <f>IF($A158="","",SUMIFS(Movements!$D$2:$D$500,Movements!$B$2:$B$500,$A158,Movements!$C$2:$C$500,"In"))</f>
        <v/>
      </c>
      <c r="D158">
        <f>IF($A158="","",SUMIFS(Movements!$D$2:$D$500,Movements!$B$2:$B$500,$A158,Movements!$C$2:$C$500,"Out"))</f>
        <v/>
      </c>
      <c r="E158">
        <f>IF($A158="","",SUMIFS(Movements!$D$2:$D$500,Movements!$B$2:$B$500,$A158,Movements!$C$2:$C$500,"Adjustment"))</f>
        <v/>
      </c>
      <c r="F158">
        <f>IF($A158="","",C158-D158+E158)</f>
        <v/>
      </c>
      <c r="G158">
        <f>IF($A158="","",VLOOKUP($A158,Items!$A$2:$E$200,5,FALSE))</f>
        <v/>
      </c>
      <c r="H158">
        <f>IF($A158="","",IF(F158&lt;=G158,"REORDER",IF(F158&lt;=G158*1.25,"LOW","OK")))</f>
        <v/>
      </c>
    </row>
    <row r="159">
      <c r="A159">
        <f>IF(Items!A159="","",Items!A159)</f>
        <v/>
      </c>
      <c r="B159">
        <f>IF($A159="","",VLOOKUP($A159,Items!$A$2:$B$200,2,FALSE))</f>
        <v/>
      </c>
      <c r="C159">
        <f>IF($A159="","",SUMIFS(Movements!$D$2:$D$500,Movements!$B$2:$B$500,$A159,Movements!$C$2:$C$500,"In"))</f>
        <v/>
      </c>
      <c r="D159">
        <f>IF($A159="","",SUMIFS(Movements!$D$2:$D$500,Movements!$B$2:$B$500,$A159,Movements!$C$2:$C$500,"Out"))</f>
        <v/>
      </c>
      <c r="E159">
        <f>IF($A159="","",SUMIFS(Movements!$D$2:$D$500,Movements!$B$2:$B$500,$A159,Movements!$C$2:$C$500,"Adjustment"))</f>
        <v/>
      </c>
      <c r="F159">
        <f>IF($A159="","",C159-D159+E159)</f>
        <v/>
      </c>
      <c r="G159">
        <f>IF($A159="","",VLOOKUP($A159,Items!$A$2:$E$200,5,FALSE))</f>
        <v/>
      </c>
      <c r="H159">
        <f>IF($A159="","",IF(F159&lt;=G159,"REORDER",IF(F159&lt;=G159*1.25,"LOW","OK")))</f>
        <v/>
      </c>
    </row>
    <row r="160">
      <c r="A160">
        <f>IF(Items!A160="","",Items!A160)</f>
        <v/>
      </c>
      <c r="B160">
        <f>IF($A160="","",VLOOKUP($A160,Items!$A$2:$B$200,2,FALSE))</f>
        <v/>
      </c>
      <c r="C160">
        <f>IF($A160="","",SUMIFS(Movements!$D$2:$D$500,Movements!$B$2:$B$500,$A160,Movements!$C$2:$C$500,"In"))</f>
        <v/>
      </c>
      <c r="D160">
        <f>IF($A160="","",SUMIFS(Movements!$D$2:$D$500,Movements!$B$2:$B$500,$A160,Movements!$C$2:$C$500,"Out"))</f>
        <v/>
      </c>
      <c r="E160">
        <f>IF($A160="","",SUMIFS(Movements!$D$2:$D$500,Movements!$B$2:$B$500,$A160,Movements!$C$2:$C$500,"Adjustment"))</f>
        <v/>
      </c>
      <c r="F160">
        <f>IF($A160="","",C160-D160+E160)</f>
        <v/>
      </c>
      <c r="G160">
        <f>IF($A160="","",VLOOKUP($A160,Items!$A$2:$E$200,5,FALSE))</f>
        <v/>
      </c>
      <c r="H160">
        <f>IF($A160="","",IF(F160&lt;=G160,"REORDER",IF(F160&lt;=G160*1.25,"LOW","OK")))</f>
        <v/>
      </c>
    </row>
    <row r="161">
      <c r="A161">
        <f>IF(Items!A161="","",Items!A161)</f>
        <v/>
      </c>
      <c r="B161">
        <f>IF($A161="","",VLOOKUP($A161,Items!$A$2:$B$200,2,FALSE))</f>
        <v/>
      </c>
      <c r="C161">
        <f>IF($A161="","",SUMIFS(Movements!$D$2:$D$500,Movements!$B$2:$B$500,$A161,Movements!$C$2:$C$500,"In"))</f>
        <v/>
      </c>
      <c r="D161">
        <f>IF($A161="","",SUMIFS(Movements!$D$2:$D$500,Movements!$B$2:$B$500,$A161,Movements!$C$2:$C$500,"Out"))</f>
        <v/>
      </c>
      <c r="E161">
        <f>IF($A161="","",SUMIFS(Movements!$D$2:$D$500,Movements!$B$2:$B$500,$A161,Movements!$C$2:$C$500,"Adjustment"))</f>
        <v/>
      </c>
      <c r="F161">
        <f>IF($A161="","",C161-D161+E161)</f>
        <v/>
      </c>
      <c r="G161">
        <f>IF($A161="","",VLOOKUP($A161,Items!$A$2:$E$200,5,FALSE))</f>
        <v/>
      </c>
      <c r="H161">
        <f>IF($A161="","",IF(F161&lt;=G161,"REORDER",IF(F161&lt;=G161*1.25,"LOW","OK")))</f>
        <v/>
      </c>
    </row>
    <row r="162">
      <c r="A162">
        <f>IF(Items!A162="","",Items!A162)</f>
        <v/>
      </c>
      <c r="B162">
        <f>IF($A162="","",VLOOKUP($A162,Items!$A$2:$B$200,2,FALSE))</f>
        <v/>
      </c>
      <c r="C162">
        <f>IF($A162="","",SUMIFS(Movements!$D$2:$D$500,Movements!$B$2:$B$500,$A162,Movements!$C$2:$C$500,"In"))</f>
        <v/>
      </c>
      <c r="D162">
        <f>IF($A162="","",SUMIFS(Movements!$D$2:$D$500,Movements!$B$2:$B$500,$A162,Movements!$C$2:$C$500,"Out"))</f>
        <v/>
      </c>
      <c r="E162">
        <f>IF($A162="","",SUMIFS(Movements!$D$2:$D$500,Movements!$B$2:$B$500,$A162,Movements!$C$2:$C$500,"Adjustment"))</f>
        <v/>
      </c>
      <c r="F162">
        <f>IF($A162="","",C162-D162+E162)</f>
        <v/>
      </c>
      <c r="G162">
        <f>IF($A162="","",VLOOKUP($A162,Items!$A$2:$E$200,5,FALSE))</f>
        <v/>
      </c>
      <c r="H162">
        <f>IF($A162="","",IF(F162&lt;=G162,"REORDER",IF(F162&lt;=G162*1.25,"LOW","OK")))</f>
        <v/>
      </c>
    </row>
    <row r="163">
      <c r="A163">
        <f>IF(Items!A163="","",Items!A163)</f>
        <v/>
      </c>
      <c r="B163">
        <f>IF($A163="","",VLOOKUP($A163,Items!$A$2:$B$200,2,FALSE))</f>
        <v/>
      </c>
      <c r="C163">
        <f>IF($A163="","",SUMIFS(Movements!$D$2:$D$500,Movements!$B$2:$B$500,$A163,Movements!$C$2:$C$500,"In"))</f>
        <v/>
      </c>
      <c r="D163">
        <f>IF($A163="","",SUMIFS(Movements!$D$2:$D$500,Movements!$B$2:$B$500,$A163,Movements!$C$2:$C$500,"Out"))</f>
        <v/>
      </c>
      <c r="E163">
        <f>IF($A163="","",SUMIFS(Movements!$D$2:$D$500,Movements!$B$2:$B$500,$A163,Movements!$C$2:$C$500,"Adjustment"))</f>
        <v/>
      </c>
      <c r="F163">
        <f>IF($A163="","",C163-D163+E163)</f>
        <v/>
      </c>
      <c r="G163">
        <f>IF($A163="","",VLOOKUP($A163,Items!$A$2:$E$200,5,FALSE))</f>
        <v/>
      </c>
      <c r="H163">
        <f>IF($A163="","",IF(F163&lt;=G163,"REORDER",IF(F163&lt;=G163*1.25,"LOW","OK")))</f>
        <v/>
      </c>
    </row>
    <row r="164">
      <c r="A164">
        <f>IF(Items!A164="","",Items!A164)</f>
        <v/>
      </c>
      <c r="B164">
        <f>IF($A164="","",VLOOKUP($A164,Items!$A$2:$B$200,2,FALSE))</f>
        <v/>
      </c>
      <c r="C164">
        <f>IF($A164="","",SUMIFS(Movements!$D$2:$D$500,Movements!$B$2:$B$500,$A164,Movements!$C$2:$C$500,"In"))</f>
        <v/>
      </c>
      <c r="D164">
        <f>IF($A164="","",SUMIFS(Movements!$D$2:$D$500,Movements!$B$2:$B$500,$A164,Movements!$C$2:$C$500,"Out"))</f>
        <v/>
      </c>
      <c r="E164">
        <f>IF($A164="","",SUMIFS(Movements!$D$2:$D$500,Movements!$B$2:$B$500,$A164,Movements!$C$2:$C$500,"Adjustment"))</f>
        <v/>
      </c>
      <c r="F164">
        <f>IF($A164="","",C164-D164+E164)</f>
        <v/>
      </c>
      <c r="G164">
        <f>IF($A164="","",VLOOKUP($A164,Items!$A$2:$E$200,5,FALSE))</f>
        <v/>
      </c>
      <c r="H164">
        <f>IF($A164="","",IF(F164&lt;=G164,"REORDER",IF(F164&lt;=G164*1.25,"LOW","OK")))</f>
        <v/>
      </c>
    </row>
    <row r="165">
      <c r="A165">
        <f>IF(Items!A165="","",Items!A165)</f>
        <v/>
      </c>
      <c r="B165">
        <f>IF($A165="","",VLOOKUP($A165,Items!$A$2:$B$200,2,FALSE))</f>
        <v/>
      </c>
      <c r="C165">
        <f>IF($A165="","",SUMIFS(Movements!$D$2:$D$500,Movements!$B$2:$B$500,$A165,Movements!$C$2:$C$500,"In"))</f>
        <v/>
      </c>
      <c r="D165">
        <f>IF($A165="","",SUMIFS(Movements!$D$2:$D$500,Movements!$B$2:$B$500,$A165,Movements!$C$2:$C$500,"Out"))</f>
        <v/>
      </c>
      <c r="E165">
        <f>IF($A165="","",SUMIFS(Movements!$D$2:$D$500,Movements!$B$2:$B$500,$A165,Movements!$C$2:$C$500,"Adjustment"))</f>
        <v/>
      </c>
      <c r="F165">
        <f>IF($A165="","",C165-D165+E165)</f>
        <v/>
      </c>
      <c r="G165">
        <f>IF($A165="","",VLOOKUP($A165,Items!$A$2:$E$200,5,FALSE))</f>
        <v/>
      </c>
      <c r="H165">
        <f>IF($A165="","",IF(F165&lt;=G165,"REORDER",IF(F165&lt;=G165*1.25,"LOW","OK")))</f>
        <v/>
      </c>
    </row>
    <row r="166">
      <c r="A166">
        <f>IF(Items!A166="","",Items!A166)</f>
        <v/>
      </c>
      <c r="B166">
        <f>IF($A166="","",VLOOKUP($A166,Items!$A$2:$B$200,2,FALSE))</f>
        <v/>
      </c>
      <c r="C166">
        <f>IF($A166="","",SUMIFS(Movements!$D$2:$D$500,Movements!$B$2:$B$500,$A166,Movements!$C$2:$C$500,"In"))</f>
        <v/>
      </c>
      <c r="D166">
        <f>IF($A166="","",SUMIFS(Movements!$D$2:$D$500,Movements!$B$2:$B$500,$A166,Movements!$C$2:$C$500,"Out"))</f>
        <v/>
      </c>
      <c r="E166">
        <f>IF($A166="","",SUMIFS(Movements!$D$2:$D$500,Movements!$B$2:$B$500,$A166,Movements!$C$2:$C$500,"Adjustment"))</f>
        <v/>
      </c>
      <c r="F166">
        <f>IF($A166="","",C166-D166+E166)</f>
        <v/>
      </c>
      <c r="G166">
        <f>IF($A166="","",VLOOKUP($A166,Items!$A$2:$E$200,5,FALSE))</f>
        <v/>
      </c>
      <c r="H166">
        <f>IF($A166="","",IF(F166&lt;=G166,"REORDER",IF(F166&lt;=G166*1.25,"LOW","OK")))</f>
        <v/>
      </c>
    </row>
    <row r="167">
      <c r="A167">
        <f>IF(Items!A167="","",Items!A167)</f>
        <v/>
      </c>
      <c r="B167">
        <f>IF($A167="","",VLOOKUP($A167,Items!$A$2:$B$200,2,FALSE))</f>
        <v/>
      </c>
      <c r="C167">
        <f>IF($A167="","",SUMIFS(Movements!$D$2:$D$500,Movements!$B$2:$B$500,$A167,Movements!$C$2:$C$500,"In"))</f>
        <v/>
      </c>
      <c r="D167">
        <f>IF($A167="","",SUMIFS(Movements!$D$2:$D$500,Movements!$B$2:$B$500,$A167,Movements!$C$2:$C$500,"Out"))</f>
        <v/>
      </c>
      <c r="E167">
        <f>IF($A167="","",SUMIFS(Movements!$D$2:$D$500,Movements!$B$2:$B$500,$A167,Movements!$C$2:$C$500,"Adjustment"))</f>
        <v/>
      </c>
      <c r="F167">
        <f>IF($A167="","",C167-D167+E167)</f>
        <v/>
      </c>
      <c r="G167">
        <f>IF($A167="","",VLOOKUP($A167,Items!$A$2:$E$200,5,FALSE))</f>
        <v/>
      </c>
      <c r="H167">
        <f>IF($A167="","",IF(F167&lt;=G167,"REORDER",IF(F167&lt;=G167*1.25,"LOW","OK")))</f>
        <v/>
      </c>
    </row>
    <row r="168">
      <c r="A168">
        <f>IF(Items!A168="","",Items!A168)</f>
        <v/>
      </c>
      <c r="B168">
        <f>IF($A168="","",VLOOKUP($A168,Items!$A$2:$B$200,2,FALSE))</f>
        <v/>
      </c>
      <c r="C168">
        <f>IF($A168="","",SUMIFS(Movements!$D$2:$D$500,Movements!$B$2:$B$500,$A168,Movements!$C$2:$C$500,"In"))</f>
        <v/>
      </c>
      <c r="D168">
        <f>IF($A168="","",SUMIFS(Movements!$D$2:$D$500,Movements!$B$2:$B$500,$A168,Movements!$C$2:$C$500,"Out"))</f>
        <v/>
      </c>
      <c r="E168">
        <f>IF($A168="","",SUMIFS(Movements!$D$2:$D$500,Movements!$B$2:$B$500,$A168,Movements!$C$2:$C$500,"Adjustment"))</f>
        <v/>
      </c>
      <c r="F168">
        <f>IF($A168="","",C168-D168+E168)</f>
        <v/>
      </c>
      <c r="G168">
        <f>IF($A168="","",VLOOKUP($A168,Items!$A$2:$E$200,5,FALSE))</f>
        <v/>
      </c>
      <c r="H168">
        <f>IF($A168="","",IF(F168&lt;=G168,"REORDER",IF(F168&lt;=G168*1.25,"LOW","OK")))</f>
        <v/>
      </c>
    </row>
    <row r="169">
      <c r="A169">
        <f>IF(Items!A169="","",Items!A169)</f>
        <v/>
      </c>
      <c r="B169">
        <f>IF($A169="","",VLOOKUP($A169,Items!$A$2:$B$200,2,FALSE))</f>
        <v/>
      </c>
      <c r="C169">
        <f>IF($A169="","",SUMIFS(Movements!$D$2:$D$500,Movements!$B$2:$B$500,$A169,Movements!$C$2:$C$500,"In"))</f>
        <v/>
      </c>
      <c r="D169">
        <f>IF($A169="","",SUMIFS(Movements!$D$2:$D$500,Movements!$B$2:$B$500,$A169,Movements!$C$2:$C$500,"Out"))</f>
        <v/>
      </c>
      <c r="E169">
        <f>IF($A169="","",SUMIFS(Movements!$D$2:$D$500,Movements!$B$2:$B$500,$A169,Movements!$C$2:$C$500,"Adjustment"))</f>
        <v/>
      </c>
      <c r="F169">
        <f>IF($A169="","",C169-D169+E169)</f>
        <v/>
      </c>
      <c r="G169">
        <f>IF($A169="","",VLOOKUP($A169,Items!$A$2:$E$200,5,FALSE))</f>
        <v/>
      </c>
      <c r="H169">
        <f>IF($A169="","",IF(F169&lt;=G169,"REORDER",IF(F169&lt;=G169*1.25,"LOW","OK")))</f>
        <v/>
      </c>
    </row>
    <row r="170">
      <c r="A170">
        <f>IF(Items!A170="","",Items!A170)</f>
        <v/>
      </c>
      <c r="B170">
        <f>IF($A170="","",VLOOKUP($A170,Items!$A$2:$B$200,2,FALSE))</f>
        <v/>
      </c>
      <c r="C170">
        <f>IF($A170="","",SUMIFS(Movements!$D$2:$D$500,Movements!$B$2:$B$500,$A170,Movements!$C$2:$C$500,"In"))</f>
        <v/>
      </c>
      <c r="D170">
        <f>IF($A170="","",SUMIFS(Movements!$D$2:$D$500,Movements!$B$2:$B$500,$A170,Movements!$C$2:$C$500,"Out"))</f>
        <v/>
      </c>
      <c r="E170">
        <f>IF($A170="","",SUMIFS(Movements!$D$2:$D$500,Movements!$B$2:$B$500,$A170,Movements!$C$2:$C$500,"Adjustment"))</f>
        <v/>
      </c>
      <c r="F170">
        <f>IF($A170="","",C170-D170+E170)</f>
        <v/>
      </c>
      <c r="G170">
        <f>IF($A170="","",VLOOKUP($A170,Items!$A$2:$E$200,5,FALSE))</f>
        <v/>
      </c>
      <c r="H170">
        <f>IF($A170="","",IF(F170&lt;=G170,"REORDER",IF(F170&lt;=G170*1.25,"LOW","OK")))</f>
        <v/>
      </c>
    </row>
    <row r="171">
      <c r="A171">
        <f>IF(Items!A171="","",Items!A171)</f>
        <v/>
      </c>
      <c r="B171">
        <f>IF($A171="","",VLOOKUP($A171,Items!$A$2:$B$200,2,FALSE))</f>
        <v/>
      </c>
      <c r="C171">
        <f>IF($A171="","",SUMIFS(Movements!$D$2:$D$500,Movements!$B$2:$B$500,$A171,Movements!$C$2:$C$500,"In"))</f>
        <v/>
      </c>
      <c r="D171">
        <f>IF($A171="","",SUMIFS(Movements!$D$2:$D$500,Movements!$B$2:$B$500,$A171,Movements!$C$2:$C$500,"Out"))</f>
        <v/>
      </c>
      <c r="E171">
        <f>IF($A171="","",SUMIFS(Movements!$D$2:$D$500,Movements!$B$2:$B$500,$A171,Movements!$C$2:$C$500,"Adjustment"))</f>
        <v/>
      </c>
      <c r="F171">
        <f>IF($A171="","",C171-D171+E171)</f>
        <v/>
      </c>
      <c r="G171">
        <f>IF($A171="","",VLOOKUP($A171,Items!$A$2:$E$200,5,FALSE))</f>
        <v/>
      </c>
      <c r="H171">
        <f>IF($A171="","",IF(F171&lt;=G171,"REORDER",IF(F171&lt;=G171*1.25,"LOW","OK")))</f>
        <v/>
      </c>
    </row>
    <row r="172">
      <c r="A172">
        <f>IF(Items!A172="","",Items!A172)</f>
        <v/>
      </c>
      <c r="B172">
        <f>IF($A172="","",VLOOKUP($A172,Items!$A$2:$B$200,2,FALSE))</f>
        <v/>
      </c>
      <c r="C172">
        <f>IF($A172="","",SUMIFS(Movements!$D$2:$D$500,Movements!$B$2:$B$500,$A172,Movements!$C$2:$C$500,"In"))</f>
        <v/>
      </c>
      <c r="D172">
        <f>IF($A172="","",SUMIFS(Movements!$D$2:$D$500,Movements!$B$2:$B$500,$A172,Movements!$C$2:$C$500,"Out"))</f>
        <v/>
      </c>
      <c r="E172">
        <f>IF($A172="","",SUMIFS(Movements!$D$2:$D$500,Movements!$B$2:$B$500,$A172,Movements!$C$2:$C$500,"Adjustment"))</f>
        <v/>
      </c>
      <c r="F172">
        <f>IF($A172="","",C172-D172+E172)</f>
        <v/>
      </c>
      <c r="G172">
        <f>IF($A172="","",VLOOKUP($A172,Items!$A$2:$E$200,5,FALSE))</f>
        <v/>
      </c>
      <c r="H172">
        <f>IF($A172="","",IF(F172&lt;=G172,"REORDER",IF(F172&lt;=G172*1.25,"LOW","OK")))</f>
        <v/>
      </c>
    </row>
    <row r="173">
      <c r="A173">
        <f>IF(Items!A173="","",Items!A173)</f>
        <v/>
      </c>
      <c r="B173">
        <f>IF($A173="","",VLOOKUP($A173,Items!$A$2:$B$200,2,FALSE))</f>
        <v/>
      </c>
      <c r="C173">
        <f>IF($A173="","",SUMIFS(Movements!$D$2:$D$500,Movements!$B$2:$B$500,$A173,Movements!$C$2:$C$500,"In"))</f>
        <v/>
      </c>
      <c r="D173">
        <f>IF($A173="","",SUMIFS(Movements!$D$2:$D$500,Movements!$B$2:$B$500,$A173,Movements!$C$2:$C$500,"Out"))</f>
        <v/>
      </c>
      <c r="E173">
        <f>IF($A173="","",SUMIFS(Movements!$D$2:$D$500,Movements!$B$2:$B$500,$A173,Movements!$C$2:$C$500,"Adjustment"))</f>
        <v/>
      </c>
      <c r="F173">
        <f>IF($A173="","",C173-D173+E173)</f>
        <v/>
      </c>
      <c r="G173">
        <f>IF($A173="","",VLOOKUP($A173,Items!$A$2:$E$200,5,FALSE))</f>
        <v/>
      </c>
      <c r="H173">
        <f>IF($A173="","",IF(F173&lt;=G173,"REORDER",IF(F173&lt;=G173*1.25,"LOW","OK")))</f>
        <v/>
      </c>
    </row>
    <row r="174">
      <c r="A174">
        <f>IF(Items!A174="","",Items!A174)</f>
        <v/>
      </c>
      <c r="B174">
        <f>IF($A174="","",VLOOKUP($A174,Items!$A$2:$B$200,2,FALSE))</f>
        <v/>
      </c>
      <c r="C174">
        <f>IF($A174="","",SUMIFS(Movements!$D$2:$D$500,Movements!$B$2:$B$500,$A174,Movements!$C$2:$C$500,"In"))</f>
        <v/>
      </c>
      <c r="D174">
        <f>IF($A174="","",SUMIFS(Movements!$D$2:$D$500,Movements!$B$2:$B$500,$A174,Movements!$C$2:$C$500,"Out"))</f>
        <v/>
      </c>
      <c r="E174">
        <f>IF($A174="","",SUMIFS(Movements!$D$2:$D$500,Movements!$B$2:$B$500,$A174,Movements!$C$2:$C$500,"Adjustment"))</f>
        <v/>
      </c>
      <c r="F174">
        <f>IF($A174="","",C174-D174+E174)</f>
        <v/>
      </c>
      <c r="G174">
        <f>IF($A174="","",VLOOKUP($A174,Items!$A$2:$E$200,5,FALSE))</f>
        <v/>
      </c>
      <c r="H174">
        <f>IF($A174="","",IF(F174&lt;=G174,"REORDER",IF(F174&lt;=G174*1.25,"LOW","OK")))</f>
        <v/>
      </c>
    </row>
    <row r="175">
      <c r="A175">
        <f>IF(Items!A175="","",Items!A175)</f>
        <v/>
      </c>
      <c r="B175">
        <f>IF($A175="","",VLOOKUP($A175,Items!$A$2:$B$200,2,FALSE))</f>
        <v/>
      </c>
      <c r="C175">
        <f>IF($A175="","",SUMIFS(Movements!$D$2:$D$500,Movements!$B$2:$B$500,$A175,Movements!$C$2:$C$500,"In"))</f>
        <v/>
      </c>
      <c r="D175">
        <f>IF($A175="","",SUMIFS(Movements!$D$2:$D$500,Movements!$B$2:$B$500,$A175,Movements!$C$2:$C$500,"Out"))</f>
        <v/>
      </c>
      <c r="E175">
        <f>IF($A175="","",SUMIFS(Movements!$D$2:$D$500,Movements!$B$2:$B$500,$A175,Movements!$C$2:$C$500,"Adjustment"))</f>
        <v/>
      </c>
      <c r="F175">
        <f>IF($A175="","",C175-D175+E175)</f>
        <v/>
      </c>
      <c r="G175">
        <f>IF($A175="","",VLOOKUP($A175,Items!$A$2:$E$200,5,FALSE))</f>
        <v/>
      </c>
      <c r="H175">
        <f>IF($A175="","",IF(F175&lt;=G175,"REORDER",IF(F175&lt;=G175*1.25,"LOW","OK")))</f>
        <v/>
      </c>
    </row>
    <row r="176">
      <c r="A176">
        <f>IF(Items!A176="","",Items!A176)</f>
        <v/>
      </c>
      <c r="B176">
        <f>IF($A176="","",VLOOKUP($A176,Items!$A$2:$B$200,2,FALSE))</f>
        <v/>
      </c>
      <c r="C176">
        <f>IF($A176="","",SUMIFS(Movements!$D$2:$D$500,Movements!$B$2:$B$500,$A176,Movements!$C$2:$C$500,"In"))</f>
        <v/>
      </c>
      <c r="D176">
        <f>IF($A176="","",SUMIFS(Movements!$D$2:$D$500,Movements!$B$2:$B$500,$A176,Movements!$C$2:$C$500,"Out"))</f>
        <v/>
      </c>
      <c r="E176">
        <f>IF($A176="","",SUMIFS(Movements!$D$2:$D$500,Movements!$B$2:$B$500,$A176,Movements!$C$2:$C$500,"Adjustment"))</f>
        <v/>
      </c>
      <c r="F176">
        <f>IF($A176="","",C176-D176+E176)</f>
        <v/>
      </c>
      <c r="G176">
        <f>IF($A176="","",VLOOKUP($A176,Items!$A$2:$E$200,5,FALSE))</f>
        <v/>
      </c>
      <c r="H176">
        <f>IF($A176="","",IF(F176&lt;=G176,"REORDER",IF(F176&lt;=G176*1.25,"LOW","OK")))</f>
        <v/>
      </c>
    </row>
    <row r="177">
      <c r="A177">
        <f>IF(Items!A177="","",Items!A177)</f>
        <v/>
      </c>
      <c r="B177">
        <f>IF($A177="","",VLOOKUP($A177,Items!$A$2:$B$200,2,FALSE))</f>
        <v/>
      </c>
      <c r="C177">
        <f>IF($A177="","",SUMIFS(Movements!$D$2:$D$500,Movements!$B$2:$B$500,$A177,Movements!$C$2:$C$500,"In"))</f>
        <v/>
      </c>
      <c r="D177">
        <f>IF($A177="","",SUMIFS(Movements!$D$2:$D$500,Movements!$B$2:$B$500,$A177,Movements!$C$2:$C$500,"Out"))</f>
        <v/>
      </c>
      <c r="E177">
        <f>IF($A177="","",SUMIFS(Movements!$D$2:$D$500,Movements!$B$2:$B$500,$A177,Movements!$C$2:$C$500,"Adjustment"))</f>
        <v/>
      </c>
      <c r="F177">
        <f>IF($A177="","",C177-D177+E177)</f>
        <v/>
      </c>
      <c r="G177">
        <f>IF($A177="","",VLOOKUP($A177,Items!$A$2:$E$200,5,FALSE))</f>
        <v/>
      </c>
      <c r="H177">
        <f>IF($A177="","",IF(F177&lt;=G177,"REORDER",IF(F177&lt;=G177*1.25,"LOW","OK")))</f>
        <v/>
      </c>
    </row>
    <row r="178">
      <c r="A178">
        <f>IF(Items!A178="","",Items!A178)</f>
        <v/>
      </c>
      <c r="B178">
        <f>IF($A178="","",VLOOKUP($A178,Items!$A$2:$B$200,2,FALSE))</f>
        <v/>
      </c>
      <c r="C178">
        <f>IF($A178="","",SUMIFS(Movements!$D$2:$D$500,Movements!$B$2:$B$500,$A178,Movements!$C$2:$C$500,"In"))</f>
        <v/>
      </c>
      <c r="D178">
        <f>IF($A178="","",SUMIFS(Movements!$D$2:$D$500,Movements!$B$2:$B$500,$A178,Movements!$C$2:$C$500,"Out"))</f>
        <v/>
      </c>
      <c r="E178">
        <f>IF($A178="","",SUMIFS(Movements!$D$2:$D$500,Movements!$B$2:$B$500,$A178,Movements!$C$2:$C$500,"Adjustment"))</f>
        <v/>
      </c>
      <c r="F178">
        <f>IF($A178="","",C178-D178+E178)</f>
        <v/>
      </c>
      <c r="G178">
        <f>IF($A178="","",VLOOKUP($A178,Items!$A$2:$E$200,5,FALSE))</f>
        <v/>
      </c>
      <c r="H178">
        <f>IF($A178="","",IF(F178&lt;=G178,"REORDER",IF(F178&lt;=G178*1.25,"LOW","OK")))</f>
        <v/>
      </c>
    </row>
    <row r="179">
      <c r="A179">
        <f>IF(Items!A179="","",Items!A179)</f>
        <v/>
      </c>
      <c r="B179">
        <f>IF($A179="","",VLOOKUP($A179,Items!$A$2:$B$200,2,FALSE))</f>
        <v/>
      </c>
      <c r="C179">
        <f>IF($A179="","",SUMIFS(Movements!$D$2:$D$500,Movements!$B$2:$B$500,$A179,Movements!$C$2:$C$500,"In"))</f>
        <v/>
      </c>
      <c r="D179">
        <f>IF($A179="","",SUMIFS(Movements!$D$2:$D$500,Movements!$B$2:$B$500,$A179,Movements!$C$2:$C$500,"Out"))</f>
        <v/>
      </c>
      <c r="E179">
        <f>IF($A179="","",SUMIFS(Movements!$D$2:$D$500,Movements!$B$2:$B$500,$A179,Movements!$C$2:$C$500,"Adjustment"))</f>
        <v/>
      </c>
      <c r="F179">
        <f>IF($A179="","",C179-D179+E179)</f>
        <v/>
      </c>
      <c r="G179">
        <f>IF($A179="","",VLOOKUP($A179,Items!$A$2:$E$200,5,FALSE))</f>
        <v/>
      </c>
      <c r="H179">
        <f>IF($A179="","",IF(F179&lt;=G179,"REORDER",IF(F179&lt;=G179*1.25,"LOW","OK")))</f>
        <v/>
      </c>
    </row>
    <row r="180">
      <c r="A180">
        <f>IF(Items!A180="","",Items!A180)</f>
        <v/>
      </c>
      <c r="B180">
        <f>IF($A180="","",VLOOKUP($A180,Items!$A$2:$B$200,2,FALSE))</f>
        <v/>
      </c>
      <c r="C180">
        <f>IF($A180="","",SUMIFS(Movements!$D$2:$D$500,Movements!$B$2:$B$500,$A180,Movements!$C$2:$C$500,"In"))</f>
        <v/>
      </c>
      <c r="D180">
        <f>IF($A180="","",SUMIFS(Movements!$D$2:$D$500,Movements!$B$2:$B$500,$A180,Movements!$C$2:$C$500,"Out"))</f>
        <v/>
      </c>
      <c r="E180">
        <f>IF($A180="","",SUMIFS(Movements!$D$2:$D$500,Movements!$B$2:$B$500,$A180,Movements!$C$2:$C$500,"Adjustment"))</f>
        <v/>
      </c>
      <c r="F180">
        <f>IF($A180="","",C180-D180+E180)</f>
        <v/>
      </c>
      <c r="G180">
        <f>IF($A180="","",VLOOKUP($A180,Items!$A$2:$E$200,5,FALSE))</f>
        <v/>
      </c>
      <c r="H180">
        <f>IF($A180="","",IF(F180&lt;=G180,"REORDER",IF(F180&lt;=G180*1.25,"LOW","OK")))</f>
        <v/>
      </c>
    </row>
    <row r="181">
      <c r="A181">
        <f>IF(Items!A181="","",Items!A181)</f>
        <v/>
      </c>
      <c r="B181">
        <f>IF($A181="","",VLOOKUP($A181,Items!$A$2:$B$200,2,FALSE))</f>
        <v/>
      </c>
      <c r="C181">
        <f>IF($A181="","",SUMIFS(Movements!$D$2:$D$500,Movements!$B$2:$B$500,$A181,Movements!$C$2:$C$500,"In"))</f>
        <v/>
      </c>
      <c r="D181">
        <f>IF($A181="","",SUMIFS(Movements!$D$2:$D$500,Movements!$B$2:$B$500,$A181,Movements!$C$2:$C$500,"Out"))</f>
        <v/>
      </c>
      <c r="E181">
        <f>IF($A181="","",SUMIFS(Movements!$D$2:$D$500,Movements!$B$2:$B$500,$A181,Movements!$C$2:$C$500,"Adjustment"))</f>
        <v/>
      </c>
      <c r="F181">
        <f>IF($A181="","",C181-D181+E181)</f>
        <v/>
      </c>
      <c r="G181">
        <f>IF($A181="","",VLOOKUP($A181,Items!$A$2:$E$200,5,FALSE))</f>
        <v/>
      </c>
      <c r="H181">
        <f>IF($A181="","",IF(F181&lt;=G181,"REORDER",IF(F181&lt;=G181*1.25,"LOW","OK")))</f>
        <v/>
      </c>
    </row>
    <row r="182">
      <c r="A182">
        <f>IF(Items!A182="","",Items!A182)</f>
        <v/>
      </c>
      <c r="B182">
        <f>IF($A182="","",VLOOKUP($A182,Items!$A$2:$B$200,2,FALSE))</f>
        <v/>
      </c>
      <c r="C182">
        <f>IF($A182="","",SUMIFS(Movements!$D$2:$D$500,Movements!$B$2:$B$500,$A182,Movements!$C$2:$C$500,"In"))</f>
        <v/>
      </c>
      <c r="D182">
        <f>IF($A182="","",SUMIFS(Movements!$D$2:$D$500,Movements!$B$2:$B$500,$A182,Movements!$C$2:$C$500,"Out"))</f>
        <v/>
      </c>
      <c r="E182">
        <f>IF($A182="","",SUMIFS(Movements!$D$2:$D$500,Movements!$B$2:$B$500,$A182,Movements!$C$2:$C$500,"Adjustment"))</f>
        <v/>
      </c>
      <c r="F182">
        <f>IF($A182="","",C182-D182+E182)</f>
        <v/>
      </c>
      <c r="G182">
        <f>IF($A182="","",VLOOKUP($A182,Items!$A$2:$E$200,5,FALSE))</f>
        <v/>
      </c>
      <c r="H182">
        <f>IF($A182="","",IF(F182&lt;=G182,"REORDER",IF(F182&lt;=G182*1.25,"LOW","OK")))</f>
        <v/>
      </c>
    </row>
    <row r="183">
      <c r="A183">
        <f>IF(Items!A183="","",Items!A183)</f>
        <v/>
      </c>
      <c r="B183">
        <f>IF($A183="","",VLOOKUP($A183,Items!$A$2:$B$200,2,FALSE))</f>
        <v/>
      </c>
      <c r="C183">
        <f>IF($A183="","",SUMIFS(Movements!$D$2:$D$500,Movements!$B$2:$B$500,$A183,Movements!$C$2:$C$500,"In"))</f>
        <v/>
      </c>
      <c r="D183">
        <f>IF($A183="","",SUMIFS(Movements!$D$2:$D$500,Movements!$B$2:$B$500,$A183,Movements!$C$2:$C$500,"Out"))</f>
        <v/>
      </c>
      <c r="E183">
        <f>IF($A183="","",SUMIFS(Movements!$D$2:$D$500,Movements!$B$2:$B$500,$A183,Movements!$C$2:$C$500,"Adjustment"))</f>
        <v/>
      </c>
      <c r="F183">
        <f>IF($A183="","",C183-D183+E183)</f>
        <v/>
      </c>
      <c r="G183">
        <f>IF($A183="","",VLOOKUP($A183,Items!$A$2:$E$200,5,FALSE))</f>
        <v/>
      </c>
      <c r="H183">
        <f>IF($A183="","",IF(F183&lt;=G183,"REORDER",IF(F183&lt;=G183*1.25,"LOW","OK")))</f>
        <v/>
      </c>
    </row>
    <row r="184">
      <c r="A184">
        <f>IF(Items!A184="","",Items!A184)</f>
        <v/>
      </c>
      <c r="B184">
        <f>IF($A184="","",VLOOKUP($A184,Items!$A$2:$B$200,2,FALSE))</f>
        <v/>
      </c>
      <c r="C184">
        <f>IF($A184="","",SUMIFS(Movements!$D$2:$D$500,Movements!$B$2:$B$500,$A184,Movements!$C$2:$C$500,"In"))</f>
        <v/>
      </c>
      <c r="D184">
        <f>IF($A184="","",SUMIFS(Movements!$D$2:$D$500,Movements!$B$2:$B$500,$A184,Movements!$C$2:$C$500,"Out"))</f>
        <v/>
      </c>
      <c r="E184">
        <f>IF($A184="","",SUMIFS(Movements!$D$2:$D$500,Movements!$B$2:$B$500,$A184,Movements!$C$2:$C$500,"Adjustment"))</f>
        <v/>
      </c>
      <c r="F184">
        <f>IF($A184="","",C184-D184+E184)</f>
        <v/>
      </c>
      <c r="G184">
        <f>IF($A184="","",VLOOKUP($A184,Items!$A$2:$E$200,5,FALSE))</f>
        <v/>
      </c>
      <c r="H184">
        <f>IF($A184="","",IF(F184&lt;=G184,"REORDER",IF(F184&lt;=G184*1.25,"LOW","OK")))</f>
        <v/>
      </c>
    </row>
    <row r="185">
      <c r="A185">
        <f>IF(Items!A185="","",Items!A185)</f>
        <v/>
      </c>
      <c r="B185">
        <f>IF($A185="","",VLOOKUP($A185,Items!$A$2:$B$200,2,FALSE))</f>
        <v/>
      </c>
      <c r="C185">
        <f>IF($A185="","",SUMIFS(Movements!$D$2:$D$500,Movements!$B$2:$B$500,$A185,Movements!$C$2:$C$500,"In"))</f>
        <v/>
      </c>
      <c r="D185">
        <f>IF($A185="","",SUMIFS(Movements!$D$2:$D$500,Movements!$B$2:$B$500,$A185,Movements!$C$2:$C$500,"Out"))</f>
        <v/>
      </c>
      <c r="E185">
        <f>IF($A185="","",SUMIFS(Movements!$D$2:$D$500,Movements!$B$2:$B$500,$A185,Movements!$C$2:$C$500,"Adjustment"))</f>
        <v/>
      </c>
      <c r="F185">
        <f>IF($A185="","",C185-D185+E185)</f>
        <v/>
      </c>
      <c r="G185">
        <f>IF($A185="","",VLOOKUP($A185,Items!$A$2:$E$200,5,FALSE))</f>
        <v/>
      </c>
      <c r="H185">
        <f>IF($A185="","",IF(F185&lt;=G185,"REORDER",IF(F185&lt;=G185*1.25,"LOW","OK")))</f>
        <v/>
      </c>
    </row>
    <row r="186">
      <c r="A186">
        <f>IF(Items!A186="","",Items!A186)</f>
        <v/>
      </c>
      <c r="B186">
        <f>IF($A186="","",VLOOKUP($A186,Items!$A$2:$B$200,2,FALSE))</f>
        <v/>
      </c>
      <c r="C186">
        <f>IF($A186="","",SUMIFS(Movements!$D$2:$D$500,Movements!$B$2:$B$500,$A186,Movements!$C$2:$C$500,"In"))</f>
        <v/>
      </c>
      <c r="D186">
        <f>IF($A186="","",SUMIFS(Movements!$D$2:$D$500,Movements!$B$2:$B$500,$A186,Movements!$C$2:$C$500,"Out"))</f>
        <v/>
      </c>
      <c r="E186">
        <f>IF($A186="","",SUMIFS(Movements!$D$2:$D$500,Movements!$B$2:$B$500,$A186,Movements!$C$2:$C$500,"Adjustment"))</f>
        <v/>
      </c>
      <c r="F186">
        <f>IF($A186="","",C186-D186+E186)</f>
        <v/>
      </c>
      <c r="G186">
        <f>IF($A186="","",VLOOKUP($A186,Items!$A$2:$E$200,5,FALSE))</f>
        <v/>
      </c>
      <c r="H186">
        <f>IF($A186="","",IF(F186&lt;=G186,"REORDER",IF(F186&lt;=G186*1.25,"LOW","OK")))</f>
        <v/>
      </c>
    </row>
    <row r="187">
      <c r="A187">
        <f>IF(Items!A187="","",Items!A187)</f>
        <v/>
      </c>
      <c r="B187">
        <f>IF($A187="","",VLOOKUP($A187,Items!$A$2:$B$200,2,FALSE))</f>
        <v/>
      </c>
      <c r="C187">
        <f>IF($A187="","",SUMIFS(Movements!$D$2:$D$500,Movements!$B$2:$B$500,$A187,Movements!$C$2:$C$500,"In"))</f>
        <v/>
      </c>
      <c r="D187">
        <f>IF($A187="","",SUMIFS(Movements!$D$2:$D$500,Movements!$B$2:$B$500,$A187,Movements!$C$2:$C$500,"Out"))</f>
        <v/>
      </c>
      <c r="E187">
        <f>IF($A187="","",SUMIFS(Movements!$D$2:$D$500,Movements!$B$2:$B$500,$A187,Movements!$C$2:$C$500,"Adjustment"))</f>
        <v/>
      </c>
      <c r="F187">
        <f>IF($A187="","",C187-D187+E187)</f>
        <v/>
      </c>
      <c r="G187">
        <f>IF($A187="","",VLOOKUP($A187,Items!$A$2:$E$200,5,FALSE))</f>
        <v/>
      </c>
      <c r="H187">
        <f>IF($A187="","",IF(F187&lt;=G187,"REORDER",IF(F187&lt;=G187*1.25,"LOW","OK")))</f>
        <v/>
      </c>
    </row>
    <row r="188">
      <c r="A188">
        <f>IF(Items!A188="","",Items!A188)</f>
        <v/>
      </c>
      <c r="B188">
        <f>IF($A188="","",VLOOKUP($A188,Items!$A$2:$B$200,2,FALSE))</f>
        <v/>
      </c>
      <c r="C188">
        <f>IF($A188="","",SUMIFS(Movements!$D$2:$D$500,Movements!$B$2:$B$500,$A188,Movements!$C$2:$C$500,"In"))</f>
        <v/>
      </c>
      <c r="D188">
        <f>IF($A188="","",SUMIFS(Movements!$D$2:$D$500,Movements!$B$2:$B$500,$A188,Movements!$C$2:$C$500,"Out"))</f>
        <v/>
      </c>
      <c r="E188">
        <f>IF($A188="","",SUMIFS(Movements!$D$2:$D$500,Movements!$B$2:$B$500,$A188,Movements!$C$2:$C$500,"Adjustment"))</f>
        <v/>
      </c>
      <c r="F188">
        <f>IF($A188="","",C188-D188+E188)</f>
        <v/>
      </c>
      <c r="G188">
        <f>IF($A188="","",VLOOKUP($A188,Items!$A$2:$E$200,5,FALSE))</f>
        <v/>
      </c>
      <c r="H188">
        <f>IF($A188="","",IF(F188&lt;=G188,"REORDER",IF(F188&lt;=G188*1.25,"LOW","OK")))</f>
        <v/>
      </c>
    </row>
    <row r="189">
      <c r="A189">
        <f>IF(Items!A189="","",Items!A189)</f>
        <v/>
      </c>
      <c r="B189">
        <f>IF($A189="","",VLOOKUP($A189,Items!$A$2:$B$200,2,FALSE))</f>
        <v/>
      </c>
      <c r="C189">
        <f>IF($A189="","",SUMIFS(Movements!$D$2:$D$500,Movements!$B$2:$B$500,$A189,Movements!$C$2:$C$500,"In"))</f>
        <v/>
      </c>
      <c r="D189">
        <f>IF($A189="","",SUMIFS(Movements!$D$2:$D$500,Movements!$B$2:$B$500,$A189,Movements!$C$2:$C$500,"Out"))</f>
        <v/>
      </c>
      <c r="E189">
        <f>IF($A189="","",SUMIFS(Movements!$D$2:$D$500,Movements!$B$2:$B$500,$A189,Movements!$C$2:$C$500,"Adjustment"))</f>
        <v/>
      </c>
      <c r="F189">
        <f>IF($A189="","",C189-D189+E189)</f>
        <v/>
      </c>
      <c r="G189">
        <f>IF($A189="","",VLOOKUP($A189,Items!$A$2:$E$200,5,FALSE))</f>
        <v/>
      </c>
      <c r="H189">
        <f>IF($A189="","",IF(F189&lt;=G189,"REORDER",IF(F189&lt;=G189*1.25,"LOW","OK")))</f>
        <v/>
      </c>
    </row>
    <row r="190">
      <c r="A190">
        <f>IF(Items!A190="","",Items!A190)</f>
        <v/>
      </c>
      <c r="B190">
        <f>IF($A190="","",VLOOKUP($A190,Items!$A$2:$B$200,2,FALSE))</f>
        <v/>
      </c>
      <c r="C190">
        <f>IF($A190="","",SUMIFS(Movements!$D$2:$D$500,Movements!$B$2:$B$500,$A190,Movements!$C$2:$C$500,"In"))</f>
        <v/>
      </c>
      <c r="D190">
        <f>IF($A190="","",SUMIFS(Movements!$D$2:$D$500,Movements!$B$2:$B$500,$A190,Movements!$C$2:$C$500,"Out"))</f>
        <v/>
      </c>
      <c r="E190">
        <f>IF($A190="","",SUMIFS(Movements!$D$2:$D$500,Movements!$B$2:$B$500,$A190,Movements!$C$2:$C$500,"Adjustment"))</f>
        <v/>
      </c>
      <c r="F190">
        <f>IF($A190="","",C190-D190+E190)</f>
        <v/>
      </c>
      <c r="G190">
        <f>IF($A190="","",VLOOKUP($A190,Items!$A$2:$E$200,5,FALSE))</f>
        <v/>
      </c>
      <c r="H190">
        <f>IF($A190="","",IF(F190&lt;=G190,"REORDER",IF(F190&lt;=G190*1.25,"LOW","OK")))</f>
        <v/>
      </c>
    </row>
    <row r="191">
      <c r="A191">
        <f>IF(Items!A191="","",Items!A191)</f>
        <v/>
      </c>
      <c r="B191">
        <f>IF($A191="","",VLOOKUP($A191,Items!$A$2:$B$200,2,FALSE))</f>
        <v/>
      </c>
      <c r="C191">
        <f>IF($A191="","",SUMIFS(Movements!$D$2:$D$500,Movements!$B$2:$B$500,$A191,Movements!$C$2:$C$500,"In"))</f>
        <v/>
      </c>
      <c r="D191">
        <f>IF($A191="","",SUMIFS(Movements!$D$2:$D$500,Movements!$B$2:$B$500,$A191,Movements!$C$2:$C$500,"Out"))</f>
        <v/>
      </c>
      <c r="E191">
        <f>IF($A191="","",SUMIFS(Movements!$D$2:$D$500,Movements!$B$2:$B$500,$A191,Movements!$C$2:$C$500,"Adjustment"))</f>
        <v/>
      </c>
      <c r="F191">
        <f>IF($A191="","",C191-D191+E191)</f>
        <v/>
      </c>
      <c r="G191">
        <f>IF($A191="","",VLOOKUP($A191,Items!$A$2:$E$200,5,FALSE))</f>
        <v/>
      </c>
      <c r="H191">
        <f>IF($A191="","",IF(F191&lt;=G191,"REORDER",IF(F191&lt;=G191*1.25,"LOW","OK")))</f>
        <v/>
      </c>
    </row>
    <row r="192">
      <c r="A192">
        <f>IF(Items!A192="","",Items!A192)</f>
        <v/>
      </c>
      <c r="B192">
        <f>IF($A192="","",VLOOKUP($A192,Items!$A$2:$B$200,2,FALSE))</f>
        <v/>
      </c>
      <c r="C192">
        <f>IF($A192="","",SUMIFS(Movements!$D$2:$D$500,Movements!$B$2:$B$500,$A192,Movements!$C$2:$C$500,"In"))</f>
        <v/>
      </c>
      <c r="D192">
        <f>IF($A192="","",SUMIFS(Movements!$D$2:$D$500,Movements!$B$2:$B$500,$A192,Movements!$C$2:$C$500,"Out"))</f>
        <v/>
      </c>
      <c r="E192">
        <f>IF($A192="","",SUMIFS(Movements!$D$2:$D$500,Movements!$B$2:$B$500,$A192,Movements!$C$2:$C$500,"Adjustment"))</f>
        <v/>
      </c>
      <c r="F192">
        <f>IF($A192="","",C192-D192+E192)</f>
        <v/>
      </c>
      <c r="G192">
        <f>IF($A192="","",VLOOKUP($A192,Items!$A$2:$E$200,5,FALSE))</f>
        <v/>
      </c>
      <c r="H192">
        <f>IF($A192="","",IF(F192&lt;=G192,"REORDER",IF(F192&lt;=G192*1.25,"LOW","OK")))</f>
        <v/>
      </c>
    </row>
    <row r="193">
      <c r="A193">
        <f>IF(Items!A193="","",Items!A193)</f>
        <v/>
      </c>
      <c r="B193">
        <f>IF($A193="","",VLOOKUP($A193,Items!$A$2:$B$200,2,FALSE))</f>
        <v/>
      </c>
      <c r="C193">
        <f>IF($A193="","",SUMIFS(Movements!$D$2:$D$500,Movements!$B$2:$B$500,$A193,Movements!$C$2:$C$500,"In"))</f>
        <v/>
      </c>
      <c r="D193">
        <f>IF($A193="","",SUMIFS(Movements!$D$2:$D$500,Movements!$B$2:$B$500,$A193,Movements!$C$2:$C$500,"Out"))</f>
        <v/>
      </c>
      <c r="E193">
        <f>IF($A193="","",SUMIFS(Movements!$D$2:$D$500,Movements!$B$2:$B$500,$A193,Movements!$C$2:$C$500,"Adjustment"))</f>
        <v/>
      </c>
      <c r="F193">
        <f>IF($A193="","",C193-D193+E193)</f>
        <v/>
      </c>
      <c r="G193">
        <f>IF($A193="","",VLOOKUP($A193,Items!$A$2:$E$200,5,FALSE))</f>
        <v/>
      </c>
      <c r="H193">
        <f>IF($A193="","",IF(F193&lt;=G193,"REORDER",IF(F193&lt;=G193*1.25,"LOW","OK")))</f>
        <v/>
      </c>
    </row>
    <row r="194">
      <c r="A194">
        <f>IF(Items!A194="","",Items!A194)</f>
        <v/>
      </c>
      <c r="B194">
        <f>IF($A194="","",VLOOKUP($A194,Items!$A$2:$B$200,2,FALSE))</f>
        <v/>
      </c>
      <c r="C194">
        <f>IF($A194="","",SUMIFS(Movements!$D$2:$D$500,Movements!$B$2:$B$500,$A194,Movements!$C$2:$C$500,"In"))</f>
        <v/>
      </c>
      <c r="D194">
        <f>IF($A194="","",SUMIFS(Movements!$D$2:$D$500,Movements!$B$2:$B$500,$A194,Movements!$C$2:$C$500,"Out"))</f>
        <v/>
      </c>
      <c r="E194">
        <f>IF($A194="","",SUMIFS(Movements!$D$2:$D$500,Movements!$B$2:$B$500,$A194,Movements!$C$2:$C$500,"Adjustment"))</f>
        <v/>
      </c>
      <c r="F194">
        <f>IF($A194="","",C194-D194+E194)</f>
        <v/>
      </c>
      <c r="G194">
        <f>IF($A194="","",VLOOKUP($A194,Items!$A$2:$E$200,5,FALSE))</f>
        <v/>
      </c>
      <c r="H194">
        <f>IF($A194="","",IF(F194&lt;=G194,"REORDER",IF(F194&lt;=G194*1.25,"LOW","OK")))</f>
        <v/>
      </c>
    </row>
    <row r="195">
      <c r="A195">
        <f>IF(Items!A195="","",Items!A195)</f>
        <v/>
      </c>
      <c r="B195">
        <f>IF($A195="","",VLOOKUP($A195,Items!$A$2:$B$200,2,FALSE))</f>
        <v/>
      </c>
      <c r="C195">
        <f>IF($A195="","",SUMIFS(Movements!$D$2:$D$500,Movements!$B$2:$B$500,$A195,Movements!$C$2:$C$500,"In"))</f>
        <v/>
      </c>
      <c r="D195">
        <f>IF($A195="","",SUMIFS(Movements!$D$2:$D$500,Movements!$B$2:$B$500,$A195,Movements!$C$2:$C$500,"Out"))</f>
        <v/>
      </c>
      <c r="E195">
        <f>IF($A195="","",SUMIFS(Movements!$D$2:$D$500,Movements!$B$2:$B$500,$A195,Movements!$C$2:$C$500,"Adjustment"))</f>
        <v/>
      </c>
      <c r="F195">
        <f>IF($A195="","",C195-D195+E195)</f>
        <v/>
      </c>
      <c r="G195">
        <f>IF($A195="","",VLOOKUP($A195,Items!$A$2:$E$200,5,FALSE))</f>
        <v/>
      </c>
      <c r="H195">
        <f>IF($A195="","",IF(F195&lt;=G195,"REORDER",IF(F195&lt;=G195*1.25,"LOW","OK")))</f>
        <v/>
      </c>
    </row>
    <row r="196">
      <c r="A196">
        <f>IF(Items!A196="","",Items!A196)</f>
        <v/>
      </c>
      <c r="B196">
        <f>IF($A196="","",VLOOKUP($A196,Items!$A$2:$B$200,2,FALSE))</f>
        <v/>
      </c>
      <c r="C196">
        <f>IF($A196="","",SUMIFS(Movements!$D$2:$D$500,Movements!$B$2:$B$500,$A196,Movements!$C$2:$C$500,"In"))</f>
        <v/>
      </c>
      <c r="D196">
        <f>IF($A196="","",SUMIFS(Movements!$D$2:$D$500,Movements!$B$2:$B$500,$A196,Movements!$C$2:$C$500,"Out"))</f>
        <v/>
      </c>
      <c r="E196">
        <f>IF($A196="","",SUMIFS(Movements!$D$2:$D$500,Movements!$B$2:$B$500,$A196,Movements!$C$2:$C$500,"Adjustment"))</f>
        <v/>
      </c>
      <c r="F196">
        <f>IF($A196="","",C196-D196+E196)</f>
        <v/>
      </c>
      <c r="G196">
        <f>IF($A196="","",VLOOKUP($A196,Items!$A$2:$E$200,5,FALSE))</f>
        <v/>
      </c>
      <c r="H196">
        <f>IF($A196="","",IF(F196&lt;=G196,"REORDER",IF(F196&lt;=G196*1.25,"LOW","OK")))</f>
        <v/>
      </c>
    </row>
    <row r="197">
      <c r="A197">
        <f>IF(Items!A197="","",Items!A197)</f>
        <v/>
      </c>
      <c r="B197">
        <f>IF($A197="","",VLOOKUP($A197,Items!$A$2:$B$200,2,FALSE))</f>
        <v/>
      </c>
      <c r="C197">
        <f>IF($A197="","",SUMIFS(Movements!$D$2:$D$500,Movements!$B$2:$B$500,$A197,Movements!$C$2:$C$500,"In"))</f>
        <v/>
      </c>
      <c r="D197">
        <f>IF($A197="","",SUMIFS(Movements!$D$2:$D$500,Movements!$B$2:$B$500,$A197,Movements!$C$2:$C$500,"Out"))</f>
        <v/>
      </c>
      <c r="E197">
        <f>IF($A197="","",SUMIFS(Movements!$D$2:$D$500,Movements!$B$2:$B$500,$A197,Movements!$C$2:$C$500,"Adjustment"))</f>
        <v/>
      </c>
      <c r="F197">
        <f>IF($A197="","",C197-D197+E197)</f>
        <v/>
      </c>
      <c r="G197">
        <f>IF($A197="","",VLOOKUP($A197,Items!$A$2:$E$200,5,FALSE))</f>
        <v/>
      </c>
      <c r="H197">
        <f>IF($A197="","",IF(F197&lt;=G197,"REORDER",IF(F197&lt;=G197*1.25,"LOW","OK")))</f>
        <v/>
      </c>
    </row>
    <row r="198">
      <c r="A198">
        <f>IF(Items!A198="","",Items!A198)</f>
        <v/>
      </c>
      <c r="B198">
        <f>IF($A198="","",VLOOKUP($A198,Items!$A$2:$B$200,2,FALSE))</f>
        <v/>
      </c>
      <c r="C198">
        <f>IF($A198="","",SUMIFS(Movements!$D$2:$D$500,Movements!$B$2:$B$500,$A198,Movements!$C$2:$C$500,"In"))</f>
        <v/>
      </c>
      <c r="D198">
        <f>IF($A198="","",SUMIFS(Movements!$D$2:$D$500,Movements!$B$2:$B$500,$A198,Movements!$C$2:$C$500,"Out"))</f>
        <v/>
      </c>
      <c r="E198">
        <f>IF($A198="","",SUMIFS(Movements!$D$2:$D$500,Movements!$B$2:$B$500,$A198,Movements!$C$2:$C$500,"Adjustment"))</f>
        <v/>
      </c>
      <c r="F198">
        <f>IF($A198="","",C198-D198+E198)</f>
        <v/>
      </c>
      <c r="G198">
        <f>IF($A198="","",VLOOKUP($A198,Items!$A$2:$E$200,5,FALSE))</f>
        <v/>
      </c>
      <c r="H198">
        <f>IF($A198="","",IF(F198&lt;=G198,"REORDER",IF(F198&lt;=G198*1.25,"LOW","OK")))</f>
        <v/>
      </c>
    </row>
    <row r="199">
      <c r="A199">
        <f>IF(Items!A199="","",Items!A199)</f>
        <v/>
      </c>
      <c r="B199">
        <f>IF($A199="","",VLOOKUP($A199,Items!$A$2:$B$200,2,FALSE))</f>
        <v/>
      </c>
      <c r="C199">
        <f>IF($A199="","",SUMIFS(Movements!$D$2:$D$500,Movements!$B$2:$B$500,$A199,Movements!$C$2:$C$500,"In"))</f>
        <v/>
      </c>
      <c r="D199">
        <f>IF($A199="","",SUMIFS(Movements!$D$2:$D$500,Movements!$B$2:$B$500,$A199,Movements!$C$2:$C$500,"Out"))</f>
        <v/>
      </c>
      <c r="E199">
        <f>IF($A199="","",SUMIFS(Movements!$D$2:$D$500,Movements!$B$2:$B$500,$A199,Movements!$C$2:$C$500,"Adjustment"))</f>
        <v/>
      </c>
      <c r="F199">
        <f>IF($A199="","",C199-D199+E199)</f>
        <v/>
      </c>
      <c r="G199">
        <f>IF($A199="","",VLOOKUP($A199,Items!$A$2:$E$200,5,FALSE))</f>
        <v/>
      </c>
      <c r="H199">
        <f>IF($A199="","",IF(F199&lt;=G199,"REORDER",IF(F199&lt;=G199*1.25,"LOW","OK")))</f>
        <v/>
      </c>
    </row>
    <row r="200">
      <c r="A200">
        <f>IF(Items!A200="","",Items!A200)</f>
        <v/>
      </c>
      <c r="B200">
        <f>IF($A200="","",VLOOKUP($A200,Items!$A$2:$B$200,2,FALSE))</f>
        <v/>
      </c>
      <c r="C200">
        <f>IF($A200="","",SUMIFS(Movements!$D$2:$D$500,Movements!$B$2:$B$500,$A200,Movements!$C$2:$C$500,"In"))</f>
        <v/>
      </c>
      <c r="D200">
        <f>IF($A200="","",SUMIFS(Movements!$D$2:$D$500,Movements!$B$2:$B$500,$A200,Movements!$C$2:$C$500,"Out"))</f>
        <v/>
      </c>
      <c r="E200">
        <f>IF($A200="","",SUMIFS(Movements!$D$2:$D$500,Movements!$B$2:$B$500,$A200,Movements!$C$2:$C$500,"Adjustment"))</f>
        <v/>
      </c>
      <c r="F200">
        <f>IF($A200="","",C200-D200+E200)</f>
        <v/>
      </c>
      <c r="G200">
        <f>IF($A200="","",VLOOKUP($A200,Items!$A$2:$E$200,5,FALSE))</f>
        <v/>
      </c>
      <c r="H200">
        <f>IF($A200="","",IF(F200&lt;=G200,"REORDER",IF(F200&lt;=G200*1.25,"LOW","OK")))</f>
        <v/>
      </c>
    </row>
  </sheetData>
  <conditionalFormatting sqref="A2:H200">
    <cfRule type="expression" priority="1" dxfId="0">
      <formula>AND($A2&lt;&gt;"",$F2&lt;=$G2)</formula>
    </cfRule>
    <cfRule type="expression" priority="2" dxfId="1">
      <formula>AND($A2&lt;&gt;"",$F2&lt;=$G2*1.25)</formula>
    </cfRule>
    <cfRule type="expression" priority="3" dxfId="2">
      <formula>AND($A2&lt;&gt;"")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2" customWidth="1" min="3" max="3"/>
    <col width="26" customWidth="1" min="4" max="4"/>
    <col width="13" customWidth="1" min="5" max="5"/>
    <col width="17" customWidth="1" min="6" max="6"/>
  </cols>
  <sheetData>
    <row r="1">
      <c r="A1" s="7" t="inlineStr">
        <is>
          <t>Monthly stocktake reconciliation</t>
        </is>
      </c>
    </row>
    <row r="2">
      <c r="A2" t="inlineStr">
        <is>
          <t>Stocktake date:</t>
        </is>
      </c>
      <c r="B2" s="6" t="n">
        <v>46234</v>
      </c>
    </row>
    <row r="4">
      <c r="A4" s="4" t="inlineStr">
        <is>
          <t>SKU</t>
        </is>
      </c>
      <c r="B4" s="4" t="inlineStr">
        <is>
          <t>Counted qty</t>
        </is>
      </c>
      <c r="C4" s="4" t="inlineStr">
        <is>
          <t>System qty</t>
        </is>
      </c>
      <c r="D4" s="4" t="inlineStr">
        <is>
          <t>Variance (counted - system)</t>
        </is>
      </c>
      <c r="E4" s="4" t="inlineStr">
        <is>
          <t>Unit cost (£)</t>
        </is>
      </c>
      <c r="F4" s="4" t="inlineStr">
        <is>
          <t>Variance value (£)</t>
        </is>
      </c>
    </row>
    <row r="5">
      <c r="A5" t="inlineStr">
        <is>
          <t>WID-001</t>
        </is>
      </c>
      <c r="B5" t="n">
        <v>33</v>
      </c>
      <c r="C5">
        <f>IF($A5="","",VLOOKUP($A5,'Stock on hand'!$A$2:$F$200,6,FALSE))</f>
        <v/>
      </c>
      <c r="D5">
        <f>IF(OR($A5="",$B5=""),"",B5-C5)</f>
        <v/>
      </c>
      <c r="E5" s="5">
        <f>IF($A5="","",VLOOKUP($A5,Items!$A$2:$D$200,4,FALSE))</f>
        <v/>
      </c>
      <c r="F5" s="5">
        <f>IF($D5="","",D5*E5)</f>
        <v/>
      </c>
    </row>
    <row r="6">
      <c r="A6" t="inlineStr">
        <is>
          <t>FIX-010</t>
        </is>
      </c>
      <c r="B6" t="n">
        <v>188</v>
      </c>
      <c r="C6">
        <f>IF($A6="","",VLOOKUP($A6,'Stock on hand'!$A$2:$F$200,6,FALSE))</f>
        <v/>
      </c>
      <c r="D6">
        <f>IF(OR($A6="",$B6=""),"",B6-C6)</f>
        <v/>
      </c>
      <c r="E6" s="5">
        <f>IF($A6="","",VLOOKUP($A6,Items!$A$2:$D$200,4,FALSE))</f>
        <v/>
      </c>
      <c r="F6" s="5">
        <f>IF($D6="","",D6*E6)</f>
        <v/>
      </c>
    </row>
    <row r="7">
      <c r="C7">
        <f>IF($A7="","",VLOOKUP($A7,'Stock on hand'!$A$2:$F$200,6,FALSE))</f>
        <v/>
      </c>
      <c r="D7">
        <f>IF(OR($A7="",$B7=""),"",B7-C7)</f>
        <v/>
      </c>
      <c r="E7" s="5">
        <f>IF($A7="","",VLOOKUP($A7,Items!$A$2:$D$200,4,FALSE))</f>
        <v/>
      </c>
      <c r="F7" s="5">
        <f>IF($D7="","",D7*E7)</f>
        <v/>
      </c>
    </row>
    <row r="8">
      <c r="C8">
        <f>IF($A8="","",VLOOKUP($A8,'Stock on hand'!$A$2:$F$200,6,FALSE))</f>
        <v/>
      </c>
      <c r="D8">
        <f>IF(OR($A8="",$B8=""),"",B8-C8)</f>
        <v/>
      </c>
      <c r="E8" s="5">
        <f>IF($A8="","",VLOOKUP($A8,Items!$A$2:$D$200,4,FALSE))</f>
        <v/>
      </c>
      <c r="F8" s="5">
        <f>IF($D8="","",D8*E8)</f>
        <v/>
      </c>
    </row>
    <row r="9">
      <c r="C9">
        <f>IF($A9="","",VLOOKUP($A9,'Stock on hand'!$A$2:$F$200,6,FALSE))</f>
        <v/>
      </c>
      <c r="D9">
        <f>IF(OR($A9="",$B9=""),"",B9-C9)</f>
        <v/>
      </c>
      <c r="E9" s="5">
        <f>IF($A9="","",VLOOKUP($A9,Items!$A$2:$D$200,4,FALSE))</f>
        <v/>
      </c>
      <c r="F9" s="5">
        <f>IF($D9="","",D9*E9)</f>
        <v/>
      </c>
    </row>
    <row r="10">
      <c r="C10">
        <f>IF($A10="","",VLOOKUP($A10,'Stock on hand'!$A$2:$F$200,6,FALSE))</f>
        <v/>
      </c>
      <c r="D10">
        <f>IF(OR($A10="",$B10=""),"",B10-C10)</f>
        <v/>
      </c>
      <c r="E10" s="5">
        <f>IF($A10="","",VLOOKUP($A10,Items!$A$2:$D$200,4,FALSE))</f>
        <v/>
      </c>
      <c r="F10" s="5">
        <f>IF($D10="","",D10*E10)</f>
        <v/>
      </c>
    </row>
    <row r="11">
      <c r="C11">
        <f>IF($A11="","",VLOOKUP($A11,'Stock on hand'!$A$2:$F$200,6,FALSE))</f>
        <v/>
      </c>
      <c r="D11">
        <f>IF(OR($A11="",$B11=""),"",B11-C11)</f>
        <v/>
      </c>
      <c r="E11" s="5">
        <f>IF($A11="","",VLOOKUP($A11,Items!$A$2:$D$200,4,FALSE))</f>
        <v/>
      </c>
      <c r="F11" s="5">
        <f>IF($D11="","",D11*E11)</f>
        <v/>
      </c>
    </row>
    <row r="12">
      <c r="C12">
        <f>IF($A12="","",VLOOKUP($A12,'Stock on hand'!$A$2:$F$200,6,FALSE))</f>
        <v/>
      </c>
      <c r="D12">
        <f>IF(OR($A12="",$B12=""),"",B12-C12)</f>
        <v/>
      </c>
      <c r="E12" s="5">
        <f>IF($A12="","",VLOOKUP($A12,Items!$A$2:$D$200,4,FALSE))</f>
        <v/>
      </c>
      <c r="F12" s="5">
        <f>IF($D12="","",D12*E12)</f>
        <v/>
      </c>
    </row>
    <row r="13">
      <c r="C13">
        <f>IF($A13="","",VLOOKUP($A13,'Stock on hand'!$A$2:$F$200,6,FALSE))</f>
        <v/>
      </c>
      <c r="D13">
        <f>IF(OR($A13="",$B13=""),"",B13-C13)</f>
        <v/>
      </c>
      <c r="E13" s="5">
        <f>IF($A13="","",VLOOKUP($A13,Items!$A$2:$D$200,4,FALSE))</f>
        <v/>
      </c>
      <c r="F13" s="5">
        <f>IF($D13="","",D13*E13)</f>
        <v/>
      </c>
    </row>
    <row r="14">
      <c r="C14">
        <f>IF($A14="","",VLOOKUP($A14,'Stock on hand'!$A$2:$F$200,6,FALSE))</f>
        <v/>
      </c>
      <c r="D14">
        <f>IF(OR($A14="",$B14=""),"",B14-C14)</f>
        <v/>
      </c>
      <c r="E14" s="5">
        <f>IF($A14="","",VLOOKUP($A14,Items!$A$2:$D$200,4,FALSE))</f>
        <v/>
      </c>
      <c r="F14" s="5">
        <f>IF($D14="","",D14*E14)</f>
        <v/>
      </c>
    </row>
    <row r="15">
      <c r="C15">
        <f>IF($A15="","",VLOOKUP($A15,'Stock on hand'!$A$2:$F$200,6,FALSE))</f>
        <v/>
      </c>
      <c r="D15">
        <f>IF(OR($A15="",$B15=""),"",B15-C15)</f>
        <v/>
      </c>
      <c r="E15" s="5">
        <f>IF($A15="","",VLOOKUP($A15,Items!$A$2:$D$200,4,FALSE))</f>
        <v/>
      </c>
      <c r="F15" s="5">
        <f>IF($D15="","",D15*E15)</f>
        <v/>
      </c>
    </row>
    <row r="16">
      <c r="C16">
        <f>IF($A16="","",VLOOKUP($A16,'Stock on hand'!$A$2:$F$200,6,FALSE))</f>
        <v/>
      </c>
      <c r="D16">
        <f>IF(OR($A16="",$B16=""),"",B16-C16)</f>
        <v/>
      </c>
      <c r="E16" s="5">
        <f>IF($A16="","",VLOOKUP($A16,Items!$A$2:$D$200,4,FALSE))</f>
        <v/>
      </c>
      <c r="F16" s="5">
        <f>IF($D16="","",D16*E16)</f>
        <v/>
      </c>
    </row>
    <row r="17">
      <c r="C17">
        <f>IF($A17="","",VLOOKUP($A17,'Stock on hand'!$A$2:$F$200,6,FALSE))</f>
        <v/>
      </c>
      <c r="D17">
        <f>IF(OR($A17="",$B17=""),"",B17-C17)</f>
        <v/>
      </c>
      <c r="E17" s="5">
        <f>IF($A17="","",VLOOKUP($A17,Items!$A$2:$D$200,4,FALSE))</f>
        <v/>
      </c>
      <c r="F17" s="5">
        <f>IF($D17="","",D17*E17)</f>
        <v/>
      </c>
    </row>
    <row r="18">
      <c r="C18">
        <f>IF($A18="","",VLOOKUP($A18,'Stock on hand'!$A$2:$F$200,6,FALSE))</f>
        <v/>
      </c>
      <c r="D18">
        <f>IF(OR($A18="",$B18=""),"",B18-C18)</f>
        <v/>
      </c>
      <c r="E18" s="5">
        <f>IF($A18="","",VLOOKUP($A18,Items!$A$2:$D$200,4,FALSE))</f>
        <v/>
      </c>
      <c r="F18" s="5">
        <f>IF($D18="","",D18*E18)</f>
        <v/>
      </c>
    </row>
    <row r="19">
      <c r="C19">
        <f>IF($A19="","",VLOOKUP($A19,'Stock on hand'!$A$2:$F$200,6,FALSE))</f>
        <v/>
      </c>
      <c r="D19">
        <f>IF(OR($A19="",$B19=""),"",B19-C19)</f>
        <v/>
      </c>
      <c r="E19" s="5">
        <f>IF($A19="","",VLOOKUP($A19,Items!$A$2:$D$200,4,FALSE))</f>
        <v/>
      </c>
      <c r="F19" s="5">
        <f>IF($D19="","",D19*E19)</f>
        <v/>
      </c>
    </row>
    <row r="20">
      <c r="C20">
        <f>IF($A20="","",VLOOKUP($A20,'Stock on hand'!$A$2:$F$200,6,FALSE))</f>
        <v/>
      </c>
      <c r="D20">
        <f>IF(OR($A20="",$B20=""),"",B20-C20)</f>
        <v/>
      </c>
      <c r="E20" s="5">
        <f>IF($A20="","",VLOOKUP($A20,Items!$A$2:$D$200,4,FALSE))</f>
        <v/>
      </c>
      <c r="F20" s="5">
        <f>IF($D20="","",D20*E20)</f>
        <v/>
      </c>
    </row>
    <row r="21">
      <c r="C21">
        <f>IF($A21="","",VLOOKUP($A21,'Stock on hand'!$A$2:$F$200,6,FALSE))</f>
        <v/>
      </c>
      <c r="D21">
        <f>IF(OR($A21="",$B21=""),"",B21-C21)</f>
        <v/>
      </c>
      <c r="E21" s="5">
        <f>IF($A21="","",VLOOKUP($A21,Items!$A$2:$D$200,4,FALSE))</f>
        <v/>
      </c>
      <c r="F21" s="5">
        <f>IF($D21="","",D21*E21)</f>
        <v/>
      </c>
    </row>
    <row r="22">
      <c r="C22">
        <f>IF($A22="","",VLOOKUP($A22,'Stock on hand'!$A$2:$F$200,6,FALSE))</f>
        <v/>
      </c>
      <c r="D22">
        <f>IF(OR($A22="",$B22=""),"",B22-C22)</f>
        <v/>
      </c>
      <c r="E22" s="5">
        <f>IF($A22="","",VLOOKUP($A22,Items!$A$2:$D$200,4,FALSE))</f>
        <v/>
      </c>
      <c r="F22" s="5">
        <f>IF($D22="","",D22*E22)</f>
        <v/>
      </c>
    </row>
    <row r="23">
      <c r="C23">
        <f>IF($A23="","",VLOOKUP($A23,'Stock on hand'!$A$2:$F$200,6,FALSE))</f>
        <v/>
      </c>
      <c r="D23">
        <f>IF(OR($A23="",$B23=""),"",B23-C23)</f>
        <v/>
      </c>
      <c r="E23" s="5">
        <f>IF($A23="","",VLOOKUP($A23,Items!$A$2:$D$200,4,FALSE))</f>
        <v/>
      </c>
      <c r="F23" s="5">
        <f>IF($D23="","",D23*E23)</f>
        <v/>
      </c>
    </row>
    <row r="24">
      <c r="C24">
        <f>IF($A24="","",VLOOKUP($A24,'Stock on hand'!$A$2:$F$200,6,FALSE))</f>
        <v/>
      </c>
      <c r="D24">
        <f>IF(OR($A24="",$B24=""),"",B24-C24)</f>
        <v/>
      </c>
      <c r="E24" s="5">
        <f>IF($A24="","",VLOOKUP($A24,Items!$A$2:$D$200,4,FALSE))</f>
        <v/>
      </c>
      <c r="F24" s="5">
        <f>IF($D24="","",D24*E24)</f>
        <v/>
      </c>
    </row>
    <row r="25">
      <c r="C25">
        <f>IF($A25="","",VLOOKUP($A25,'Stock on hand'!$A$2:$F$200,6,FALSE))</f>
        <v/>
      </c>
      <c r="D25">
        <f>IF(OR($A25="",$B25=""),"",B25-C25)</f>
        <v/>
      </c>
      <c r="E25" s="5">
        <f>IF($A25="","",VLOOKUP($A25,Items!$A$2:$D$200,4,FALSE))</f>
        <v/>
      </c>
      <c r="F25" s="5">
        <f>IF($D25="","",D25*E25)</f>
        <v/>
      </c>
    </row>
    <row r="26">
      <c r="C26">
        <f>IF($A26="","",VLOOKUP($A26,'Stock on hand'!$A$2:$F$200,6,FALSE))</f>
        <v/>
      </c>
      <c r="D26">
        <f>IF(OR($A26="",$B26=""),"",B26-C26)</f>
        <v/>
      </c>
      <c r="E26" s="5">
        <f>IF($A26="","",VLOOKUP($A26,Items!$A$2:$D$200,4,FALSE))</f>
        <v/>
      </c>
      <c r="F26" s="5">
        <f>IF($D26="","",D26*E26)</f>
        <v/>
      </c>
    </row>
    <row r="27">
      <c r="C27">
        <f>IF($A27="","",VLOOKUP($A27,'Stock on hand'!$A$2:$F$200,6,FALSE))</f>
        <v/>
      </c>
      <c r="D27">
        <f>IF(OR($A27="",$B27=""),"",B27-C27)</f>
        <v/>
      </c>
      <c r="E27" s="5">
        <f>IF($A27="","",VLOOKUP($A27,Items!$A$2:$D$200,4,FALSE))</f>
        <v/>
      </c>
      <c r="F27" s="5">
        <f>IF($D27="","",D27*E27)</f>
        <v/>
      </c>
    </row>
    <row r="28">
      <c r="C28">
        <f>IF($A28="","",VLOOKUP($A28,'Stock on hand'!$A$2:$F$200,6,FALSE))</f>
        <v/>
      </c>
      <c r="D28">
        <f>IF(OR($A28="",$B28=""),"",B28-C28)</f>
        <v/>
      </c>
      <c r="E28" s="5">
        <f>IF($A28="","",VLOOKUP($A28,Items!$A$2:$D$200,4,FALSE))</f>
        <v/>
      </c>
      <c r="F28" s="5">
        <f>IF($D28="","",D28*E28)</f>
        <v/>
      </c>
    </row>
    <row r="29">
      <c r="C29">
        <f>IF($A29="","",VLOOKUP($A29,'Stock on hand'!$A$2:$F$200,6,FALSE))</f>
        <v/>
      </c>
      <c r="D29">
        <f>IF(OR($A29="",$B29=""),"",B29-C29)</f>
        <v/>
      </c>
      <c r="E29" s="5">
        <f>IF($A29="","",VLOOKUP($A29,Items!$A$2:$D$200,4,FALSE))</f>
        <v/>
      </c>
      <c r="F29" s="5">
        <f>IF($D29="","",D29*E29)</f>
        <v/>
      </c>
    </row>
    <row r="30">
      <c r="C30">
        <f>IF($A30="","",VLOOKUP($A30,'Stock on hand'!$A$2:$F$200,6,FALSE))</f>
        <v/>
      </c>
      <c r="D30">
        <f>IF(OR($A30="",$B30=""),"",B30-C30)</f>
        <v/>
      </c>
      <c r="E30" s="5">
        <f>IF($A30="","",VLOOKUP($A30,Items!$A$2:$D$200,4,FALSE))</f>
        <v/>
      </c>
      <c r="F30" s="5">
        <f>IF($D30="","",D30*E30)</f>
        <v/>
      </c>
    </row>
    <row r="31">
      <c r="C31">
        <f>IF($A31="","",VLOOKUP($A31,'Stock on hand'!$A$2:$F$200,6,FALSE))</f>
        <v/>
      </c>
      <c r="D31">
        <f>IF(OR($A31="",$B31=""),"",B31-C31)</f>
        <v/>
      </c>
      <c r="E31" s="5">
        <f>IF($A31="","",VLOOKUP($A31,Items!$A$2:$D$200,4,FALSE))</f>
        <v/>
      </c>
      <c r="F31" s="5">
        <f>IF($D31="","",D31*E31)</f>
        <v/>
      </c>
    </row>
    <row r="32">
      <c r="C32">
        <f>IF($A32="","",VLOOKUP($A32,'Stock on hand'!$A$2:$F$200,6,FALSE))</f>
        <v/>
      </c>
      <c r="D32">
        <f>IF(OR($A32="",$B32=""),"",B32-C32)</f>
        <v/>
      </c>
      <c r="E32" s="5">
        <f>IF($A32="","",VLOOKUP($A32,Items!$A$2:$D$200,4,FALSE))</f>
        <v/>
      </c>
      <c r="F32" s="5">
        <f>IF($D32="","",D32*E32)</f>
        <v/>
      </c>
    </row>
    <row r="33">
      <c r="C33">
        <f>IF($A33="","",VLOOKUP($A33,'Stock on hand'!$A$2:$F$200,6,FALSE))</f>
        <v/>
      </c>
      <c r="D33">
        <f>IF(OR($A33="",$B33=""),"",B33-C33)</f>
        <v/>
      </c>
      <c r="E33" s="5">
        <f>IF($A33="","",VLOOKUP($A33,Items!$A$2:$D$200,4,FALSE))</f>
        <v/>
      </c>
      <c r="F33" s="5">
        <f>IF($D33="","",D33*E33)</f>
        <v/>
      </c>
    </row>
    <row r="34">
      <c r="C34">
        <f>IF($A34="","",VLOOKUP($A34,'Stock on hand'!$A$2:$F$200,6,FALSE))</f>
        <v/>
      </c>
      <c r="D34">
        <f>IF(OR($A34="",$B34=""),"",B34-C34)</f>
        <v/>
      </c>
      <c r="E34" s="5">
        <f>IF($A34="","",VLOOKUP($A34,Items!$A$2:$D$200,4,FALSE))</f>
        <v/>
      </c>
      <c r="F34" s="5">
        <f>IF($D34="","",D34*E34)</f>
        <v/>
      </c>
    </row>
    <row r="35">
      <c r="C35">
        <f>IF($A35="","",VLOOKUP($A35,'Stock on hand'!$A$2:$F$200,6,FALSE))</f>
        <v/>
      </c>
      <c r="D35">
        <f>IF(OR($A35="",$B35=""),"",B35-C35)</f>
        <v/>
      </c>
      <c r="E35" s="5">
        <f>IF($A35="","",VLOOKUP($A35,Items!$A$2:$D$200,4,FALSE))</f>
        <v/>
      </c>
      <c r="F35" s="5">
        <f>IF($D35="","",D35*E35)</f>
        <v/>
      </c>
    </row>
    <row r="36">
      <c r="C36">
        <f>IF($A36="","",VLOOKUP($A36,'Stock on hand'!$A$2:$F$200,6,FALSE))</f>
        <v/>
      </c>
      <c r="D36">
        <f>IF(OR($A36="",$B36=""),"",B36-C36)</f>
        <v/>
      </c>
      <c r="E36" s="5">
        <f>IF($A36="","",VLOOKUP($A36,Items!$A$2:$D$200,4,FALSE))</f>
        <v/>
      </c>
      <c r="F36" s="5">
        <f>IF($D36="","",D36*E36)</f>
        <v/>
      </c>
    </row>
    <row r="37">
      <c r="C37">
        <f>IF($A37="","",VLOOKUP($A37,'Stock on hand'!$A$2:$F$200,6,FALSE))</f>
        <v/>
      </c>
      <c r="D37">
        <f>IF(OR($A37="",$B37=""),"",B37-C37)</f>
        <v/>
      </c>
      <c r="E37" s="5">
        <f>IF($A37="","",VLOOKUP($A37,Items!$A$2:$D$200,4,FALSE))</f>
        <v/>
      </c>
      <c r="F37" s="5">
        <f>IF($D37="","",D37*E37)</f>
        <v/>
      </c>
    </row>
    <row r="38">
      <c r="C38">
        <f>IF($A38="","",VLOOKUP($A38,'Stock on hand'!$A$2:$F$200,6,FALSE))</f>
        <v/>
      </c>
      <c r="D38">
        <f>IF(OR($A38="",$B38=""),"",B38-C38)</f>
        <v/>
      </c>
      <c r="E38" s="5">
        <f>IF($A38="","",VLOOKUP($A38,Items!$A$2:$D$200,4,FALSE))</f>
        <v/>
      </c>
      <c r="F38" s="5">
        <f>IF($D38="","",D38*E38)</f>
        <v/>
      </c>
    </row>
    <row r="39">
      <c r="C39">
        <f>IF($A39="","",VLOOKUP($A39,'Stock on hand'!$A$2:$F$200,6,FALSE))</f>
        <v/>
      </c>
      <c r="D39">
        <f>IF(OR($A39="",$B39=""),"",B39-C39)</f>
        <v/>
      </c>
      <c r="E39" s="5">
        <f>IF($A39="","",VLOOKUP($A39,Items!$A$2:$D$200,4,FALSE))</f>
        <v/>
      </c>
      <c r="F39" s="5">
        <f>IF($D39="","",D39*E39)</f>
        <v/>
      </c>
    </row>
    <row r="40">
      <c r="C40">
        <f>IF($A40="","",VLOOKUP($A40,'Stock on hand'!$A$2:$F$200,6,FALSE))</f>
        <v/>
      </c>
      <c r="D40">
        <f>IF(OR($A40="",$B40=""),"",B40-C40)</f>
        <v/>
      </c>
      <c r="E40" s="5">
        <f>IF($A40="","",VLOOKUP($A40,Items!$A$2:$D$200,4,FALSE))</f>
        <v/>
      </c>
      <c r="F40" s="5">
        <f>IF($D40="","",D40*E40)</f>
        <v/>
      </c>
    </row>
    <row r="41">
      <c r="C41">
        <f>IF($A41="","",VLOOKUP($A41,'Stock on hand'!$A$2:$F$200,6,FALSE))</f>
        <v/>
      </c>
      <c r="D41">
        <f>IF(OR($A41="",$B41=""),"",B41-C41)</f>
        <v/>
      </c>
      <c r="E41" s="5">
        <f>IF($A41="","",VLOOKUP($A41,Items!$A$2:$D$200,4,FALSE))</f>
        <v/>
      </c>
      <c r="F41" s="5">
        <f>IF($D41="","",D41*E41)</f>
        <v/>
      </c>
    </row>
    <row r="42">
      <c r="C42">
        <f>IF($A42="","",VLOOKUP($A42,'Stock on hand'!$A$2:$F$200,6,FALSE))</f>
        <v/>
      </c>
      <c r="D42">
        <f>IF(OR($A42="",$B42=""),"",B42-C42)</f>
        <v/>
      </c>
      <c r="E42" s="5">
        <f>IF($A42="","",VLOOKUP($A42,Items!$A$2:$D$200,4,FALSE))</f>
        <v/>
      </c>
      <c r="F42" s="5">
        <f>IF($D42="","",D42*E42)</f>
        <v/>
      </c>
    </row>
    <row r="43">
      <c r="C43">
        <f>IF($A43="","",VLOOKUP($A43,'Stock on hand'!$A$2:$F$200,6,FALSE))</f>
        <v/>
      </c>
      <c r="D43">
        <f>IF(OR($A43="",$B43=""),"",B43-C43)</f>
        <v/>
      </c>
      <c r="E43" s="5">
        <f>IF($A43="","",VLOOKUP($A43,Items!$A$2:$D$200,4,FALSE))</f>
        <v/>
      </c>
      <c r="F43" s="5">
        <f>IF($D43="","",D43*E43)</f>
        <v/>
      </c>
    </row>
    <row r="44">
      <c r="C44">
        <f>IF($A44="","",VLOOKUP($A44,'Stock on hand'!$A$2:$F$200,6,FALSE))</f>
        <v/>
      </c>
      <c r="D44">
        <f>IF(OR($A44="",$B44=""),"",B44-C44)</f>
        <v/>
      </c>
      <c r="E44" s="5">
        <f>IF($A44="","",VLOOKUP($A44,Items!$A$2:$D$200,4,FALSE))</f>
        <v/>
      </c>
      <c r="F44" s="5">
        <f>IF($D44="","",D44*E44)</f>
        <v/>
      </c>
    </row>
    <row r="45">
      <c r="C45">
        <f>IF($A45="","",VLOOKUP($A45,'Stock on hand'!$A$2:$F$200,6,FALSE))</f>
        <v/>
      </c>
      <c r="D45">
        <f>IF(OR($A45="",$B45=""),"",B45-C45)</f>
        <v/>
      </c>
      <c r="E45" s="5">
        <f>IF($A45="","",VLOOKUP($A45,Items!$A$2:$D$200,4,FALSE))</f>
        <v/>
      </c>
      <c r="F45" s="5">
        <f>IF($D45="","",D45*E45)</f>
        <v/>
      </c>
    </row>
    <row r="46">
      <c r="C46">
        <f>IF($A46="","",VLOOKUP($A46,'Stock on hand'!$A$2:$F$200,6,FALSE))</f>
        <v/>
      </c>
      <c r="D46">
        <f>IF(OR($A46="",$B46=""),"",B46-C46)</f>
        <v/>
      </c>
      <c r="E46" s="5">
        <f>IF($A46="","",VLOOKUP($A46,Items!$A$2:$D$200,4,FALSE))</f>
        <v/>
      </c>
      <c r="F46" s="5">
        <f>IF($D46="","",D46*E46)</f>
        <v/>
      </c>
    </row>
    <row r="47">
      <c r="C47">
        <f>IF($A47="","",VLOOKUP($A47,'Stock on hand'!$A$2:$F$200,6,FALSE))</f>
        <v/>
      </c>
      <c r="D47">
        <f>IF(OR($A47="",$B47=""),"",B47-C47)</f>
        <v/>
      </c>
      <c r="E47" s="5">
        <f>IF($A47="","",VLOOKUP($A47,Items!$A$2:$D$200,4,FALSE))</f>
        <v/>
      </c>
      <c r="F47" s="5">
        <f>IF($D47="","",D47*E47)</f>
        <v/>
      </c>
    </row>
    <row r="48">
      <c r="C48">
        <f>IF($A48="","",VLOOKUP($A48,'Stock on hand'!$A$2:$F$200,6,FALSE))</f>
        <v/>
      </c>
      <c r="D48">
        <f>IF(OR($A48="",$B48=""),"",B48-C48)</f>
        <v/>
      </c>
      <c r="E48" s="5">
        <f>IF($A48="","",VLOOKUP($A48,Items!$A$2:$D$200,4,FALSE))</f>
        <v/>
      </c>
      <c r="F48" s="5">
        <f>IF($D48="","",D48*E48)</f>
        <v/>
      </c>
    </row>
    <row r="49">
      <c r="C49">
        <f>IF($A49="","",VLOOKUP($A49,'Stock on hand'!$A$2:$F$200,6,FALSE))</f>
        <v/>
      </c>
      <c r="D49">
        <f>IF(OR($A49="",$B49=""),"",B49-C49)</f>
        <v/>
      </c>
      <c r="E49" s="5">
        <f>IF($A49="","",VLOOKUP($A49,Items!$A$2:$D$200,4,FALSE))</f>
        <v/>
      </c>
      <c r="F49" s="5">
        <f>IF($D49="","",D49*E49)</f>
        <v/>
      </c>
    </row>
    <row r="50">
      <c r="C50">
        <f>IF($A50="","",VLOOKUP($A50,'Stock on hand'!$A$2:$F$200,6,FALSE))</f>
        <v/>
      </c>
      <c r="D50">
        <f>IF(OR($A50="",$B50=""),"",B50-C50)</f>
        <v/>
      </c>
      <c r="E50" s="5">
        <f>IF($A50="","",VLOOKUP($A50,Items!$A$2:$D$200,4,FALSE))</f>
        <v/>
      </c>
      <c r="F50" s="5">
        <f>IF($D50="","",D50*E50)</f>
        <v/>
      </c>
    </row>
    <row r="51">
      <c r="C51">
        <f>IF($A51="","",VLOOKUP($A51,'Stock on hand'!$A$2:$F$200,6,FALSE))</f>
        <v/>
      </c>
      <c r="D51">
        <f>IF(OR($A51="",$B51=""),"",B51-C51)</f>
        <v/>
      </c>
      <c r="E51" s="5">
        <f>IF($A51="","",VLOOKUP($A51,Items!$A$2:$D$200,4,FALSE))</f>
        <v/>
      </c>
      <c r="F51" s="5">
        <f>IF($D51="","",D51*E51)</f>
        <v/>
      </c>
    </row>
    <row r="52">
      <c r="C52">
        <f>IF($A52="","",VLOOKUP($A52,'Stock on hand'!$A$2:$F$200,6,FALSE))</f>
        <v/>
      </c>
      <c r="D52">
        <f>IF(OR($A52="",$B52=""),"",B52-C52)</f>
        <v/>
      </c>
      <c r="E52" s="5">
        <f>IF($A52="","",VLOOKUP($A52,Items!$A$2:$D$200,4,FALSE))</f>
        <v/>
      </c>
      <c r="F52" s="5">
        <f>IF($D52="","",D52*E52)</f>
        <v/>
      </c>
    </row>
    <row r="53">
      <c r="C53">
        <f>IF($A53="","",VLOOKUP($A53,'Stock on hand'!$A$2:$F$200,6,FALSE))</f>
        <v/>
      </c>
      <c r="D53">
        <f>IF(OR($A53="",$B53=""),"",B53-C53)</f>
        <v/>
      </c>
      <c r="E53" s="5">
        <f>IF($A53="","",VLOOKUP($A53,Items!$A$2:$D$200,4,FALSE))</f>
        <v/>
      </c>
      <c r="F53" s="5">
        <f>IF($D53="","",D53*E53)</f>
        <v/>
      </c>
    </row>
    <row r="54">
      <c r="C54">
        <f>IF($A54="","",VLOOKUP($A54,'Stock on hand'!$A$2:$F$200,6,FALSE))</f>
        <v/>
      </c>
      <c r="D54">
        <f>IF(OR($A54="",$B54=""),"",B54-C54)</f>
        <v/>
      </c>
      <c r="E54" s="5">
        <f>IF($A54="","",VLOOKUP($A54,Items!$A$2:$D$200,4,FALSE))</f>
        <v/>
      </c>
      <c r="F54" s="5">
        <f>IF($D54="","",D54*E54)</f>
        <v/>
      </c>
    </row>
    <row r="55">
      <c r="C55">
        <f>IF($A55="","",VLOOKUP($A55,'Stock on hand'!$A$2:$F$200,6,FALSE))</f>
        <v/>
      </c>
      <c r="D55">
        <f>IF(OR($A55="",$B55=""),"",B55-C55)</f>
        <v/>
      </c>
      <c r="E55" s="5">
        <f>IF($A55="","",VLOOKUP($A55,Items!$A$2:$D$200,4,FALSE))</f>
        <v/>
      </c>
      <c r="F55" s="5">
        <f>IF($D55="","",D55*E55)</f>
        <v/>
      </c>
    </row>
    <row r="56">
      <c r="C56">
        <f>IF($A56="","",VLOOKUP($A56,'Stock on hand'!$A$2:$F$200,6,FALSE))</f>
        <v/>
      </c>
      <c r="D56">
        <f>IF(OR($A56="",$B56=""),"",B56-C56)</f>
        <v/>
      </c>
      <c r="E56" s="5">
        <f>IF($A56="","",VLOOKUP($A56,Items!$A$2:$D$200,4,FALSE))</f>
        <v/>
      </c>
      <c r="F56" s="5">
        <f>IF($D56="","",D56*E56)</f>
        <v/>
      </c>
    </row>
    <row r="57">
      <c r="C57">
        <f>IF($A57="","",VLOOKUP($A57,'Stock on hand'!$A$2:$F$200,6,FALSE))</f>
        <v/>
      </c>
      <c r="D57">
        <f>IF(OR($A57="",$B57=""),"",B57-C57)</f>
        <v/>
      </c>
      <c r="E57" s="5">
        <f>IF($A57="","",VLOOKUP($A57,Items!$A$2:$D$200,4,FALSE))</f>
        <v/>
      </c>
      <c r="F57" s="5">
        <f>IF($D57="","",D57*E57)</f>
        <v/>
      </c>
    </row>
    <row r="58">
      <c r="C58">
        <f>IF($A58="","",VLOOKUP($A58,'Stock on hand'!$A$2:$F$200,6,FALSE))</f>
        <v/>
      </c>
      <c r="D58">
        <f>IF(OR($A58="",$B58=""),"",B58-C58)</f>
        <v/>
      </c>
      <c r="E58" s="5">
        <f>IF($A58="","",VLOOKUP($A58,Items!$A$2:$D$200,4,FALSE))</f>
        <v/>
      </c>
      <c r="F58" s="5">
        <f>IF($D58="","",D58*E58)</f>
        <v/>
      </c>
    </row>
    <row r="59">
      <c r="C59">
        <f>IF($A59="","",VLOOKUP($A59,'Stock on hand'!$A$2:$F$200,6,FALSE))</f>
        <v/>
      </c>
      <c r="D59">
        <f>IF(OR($A59="",$B59=""),"",B59-C59)</f>
        <v/>
      </c>
      <c r="E59" s="5">
        <f>IF($A59="","",VLOOKUP($A59,Items!$A$2:$D$200,4,FALSE))</f>
        <v/>
      </c>
      <c r="F59" s="5">
        <f>IF($D59="","",D59*E59)</f>
        <v/>
      </c>
    </row>
    <row r="60">
      <c r="C60">
        <f>IF($A60="","",VLOOKUP($A60,'Stock on hand'!$A$2:$F$200,6,FALSE))</f>
        <v/>
      </c>
      <c r="D60">
        <f>IF(OR($A60="",$B60=""),"",B60-C60)</f>
        <v/>
      </c>
      <c r="E60" s="5">
        <f>IF($A60="","",VLOOKUP($A60,Items!$A$2:$D$200,4,FALSE))</f>
        <v/>
      </c>
      <c r="F60" s="5">
        <f>IF($D60="","",D60*E60)</f>
        <v/>
      </c>
    </row>
    <row r="61">
      <c r="C61">
        <f>IF($A61="","",VLOOKUP($A61,'Stock on hand'!$A$2:$F$200,6,FALSE))</f>
        <v/>
      </c>
      <c r="D61">
        <f>IF(OR($A61="",$B61=""),"",B61-C61)</f>
        <v/>
      </c>
      <c r="E61" s="5">
        <f>IF($A61="","",VLOOKUP($A61,Items!$A$2:$D$200,4,FALSE))</f>
        <v/>
      </c>
      <c r="F61" s="5">
        <f>IF($D61="","",D61*E61)</f>
        <v/>
      </c>
    </row>
    <row r="62">
      <c r="C62">
        <f>IF($A62="","",VLOOKUP($A62,'Stock on hand'!$A$2:$F$200,6,FALSE))</f>
        <v/>
      </c>
      <c r="D62">
        <f>IF(OR($A62="",$B62=""),"",B62-C62)</f>
        <v/>
      </c>
      <c r="E62" s="5">
        <f>IF($A62="","",VLOOKUP($A62,Items!$A$2:$D$200,4,FALSE))</f>
        <v/>
      </c>
      <c r="F62" s="5">
        <f>IF($D62="","",D62*E62)</f>
        <v/>
      </c>
    </row>
    <row r="63">
      <c r="C63">
        <f>IF($A63="","",VLOOKUP($A63,'Stock on hand'!$A$2:$F$200,6,FALSE))</f>
        <v/>
      </c>
      <c r="D63">
        <f>IF(OR($A63="",$B63=""),"",B63-C63)</f>
        <v/>
      </c>
      <c r="E63" s="5">
        <f>IF($A63="","",VLOOKUP($A63,Items!$A$2:$D$200,4,FALSE))</f>
        <v/>
      </c>
      <c r="F63" s="5">
        <f>IF($D63="","",D63*E63)</f>
        <v/>
      </c>
    </row>
    <row r="64">
      <c r="C64">
        <f>IF($A64="","",VLOOKUP($A64,'Stock on hand'!$A$2:$F$200,6,FALSE))</f>
        <v/>
      </c>
      <c r="D64">
        <f>IF(OR($A64="",$B64=""),"",B64-C64)</f>
        <v/>
      </c>
      <c r="E64" s="5">
        <f>IF($A64="","",VLOOKUP($A64,Items!$A$2:$D$200,4,FALSE))</f>
        <v/>
      </c>
      <c r="F64" s="5">
        <f>IF($D64="","",D64*E64)</f>
        <v/>
      </c>
    </row>
    <row r="65">
      <c r="C65">
        <f>IF($A65="","",VLOOKUP($A65,'Stock on hand'!$A$2:$F$200,6,FALSE))</f>
        <v/>
      </c>
      <c r="D65">
        <f>IF(OR($A65="",$B65=""),"",B65-C65)</f>
        <v/>
      </c>
      <c r="E65" s="5">
        <f>IF($A65="","",VLOOKUP($A65,Items!$A$2:$D$200,4,FALSE))</f>
        <v/>
      </c>
      <c r="F65" s="5">
        <f>IF($D65="","",D65*E65)</f>
        <v/>
      </c>
    </row>
    <row r="66">
      <c r="C66">
        <f>IF($A66="","",VLOOKUP($A66,'Stock on hand'!$A$2:$F$200,6,FALSE))</f>
        <v/>
      </c>
      <c r="D66">
        <f>IF(OR($A66="",$B66=""),"",B66-C66)</f>
        <v/>
      </c>
      <c r="E66" s="5">
        <f>IF($A66="","",VLOOKUP($A66,Items!$A$2:$D$200,4,FALSE))</f>
        <v/>
      </c>
      <c r="F66" s="5">
        <f>IF($D66="","",D66*E66)</f>
        <v/>
      </c>
    </row>
    <row r="67">
      <c r="C67">
        <f>IF($A67="","",VLOOKUP($A67,'Stock on hand'!$A$2:$F$200,6,FALSE))</f>
        <v/>
      </c>
      <c r="D67">
        <f>IF(OR($A67="",$B67=""),"",B67-C67)</f>
        <v/>
      </c>
      <c r="E67" s="5">
        <f>IF($A67="","",VLOOKUP($A67,Items!$A$2:$D$200,4,FALSE))</f>
        <v/>
      </c>
      <c r="F67" s="5">
        <f>IF($D67="","",D67*E67)</f>
        <v/>
      </c>
    </row>
    <row r="68">
      <c r="C68">
        <f>IF($A68="","",VLOOKUP($A68,'Stock on hand'!$A$2:$F$200,6,FALSE))</f>
        <v/>
      </c>
      <c r="D68">
        <f>IF(OR($A68="",$B68=""),"",B68-C68)</f>
        <v/>
      </c>
      <c r="E68" s="5">
        <f>IF($A68="","",VLOOKUP($A68,Items!$A$2:$D$200,4,FALSE))</f>
        <v/>
      </c>
      <c r="F68" s="5">
        <f>IF($D68="","",D68*E68)</f>
        <v/>
      </c>
    </row>
    <row r="69">
      <c r="C69">
        <f>IF($A69="","",VLOOKUP($A69,'Stock on hand'!$A$2:$F$200,6,FALSE))</f>
        <v/>
      </c>
      <c r="D69">
        <f>IF(OR($A69="",$B69=""),"",B69-C69)</f>
        <v/>
      </c>
      <c r="E69" s="5">
        <f>IF($A69="","",VLOOKUP($A69,Items!$A$2:$D$200,4,FALSE))</f>
        <v/>
      </c>
      <c r="F69" s="5">
        <f>IF($D69="","",D69*E69)</f>
        <v/>
      </c>
    </row>
    <row r="70">
      <c r="C70">
        <f>IF($A70="","",VLOOKUP($A70,'Stock on hand'!$A$2:$F$200,6,FALSE))</f>
        <v/>
      </c>
      <c r="D70">
        <f>IF(OR($A70="",$B70=""),"",B70-C70)</f>
        <v/>
      </c>
      <c r="E70" s="5">
        <f>IF($A70="","",VLOOKUP($A70,Items!$A$2:$D$200,4,FALSE))</f>
        <v/>
      </c>
      <c r="F70" s="5">
        <f>IF($D70="","",D70*E70)</f>
        <v/>
      </c>
    </row>
    <row r="71">
      <c r="C71">
        <f>IF($A71="","",VLOOKUP($A71,'Stock on hand'!$A$2:$F$200,6,FALSE))</f>
        <v/>
      </c>
      <c r="D71">
        <f>IF(OR($A71="",$B71=""),"",B71-C71)</f>
        <v/>
      </c>
      <c r="E71" s="5">
        <f>IF($A71="","",VLOOKUP($A71,Items!$A$2:$D$200,4,FALSE))</f>
        <v/>
      </c>
      <c r="F71" s="5">
        <f>IF($D71="","",D71*E71)</f>
        <v/>
      </c>
    </row>
    <row r="72">
      <c r="C72">
        <f>IF($A72="","",VLOOKUP($A72,'Stock on hand'!$A$2:$F$200,6,FALSE))</f>
        <v/>
      </c>
      <c r="D72">
        <f>IF(OR($A72="",$B72=""),"",B72-C72)</f>
        <v/>
      </c>
      <c r="E72" s="5">
        <f>IF($A72="","",VLOOKUP($A72,Items!$A$2:$D$200,4,FALSE))</f>
        <v/>
      </c>
      <c r="F72" s="5">
        <f>IF($D72="","",D72*E72)</f>
        <v/>
      </c>
    </row>
    <row r="73">
      <c r="C73">
        <f>IF($A73="","",VLOOKUP($A73,'Stock on hand'!$A$2:$F$200,6,FALSE))</f>
        <v/>
      </c>
      <c r="D73">
        <f>IF(OR($A73="",$B73=""),"",B73-C73)</f>
        <v/>
      </c>
      <c r="E73" s="5">
        <f>IF($A73="","",VLOOKUP($A73,Items!$A$2:$D$200,4,FALSE))</f>
        <v/>
      </c>
      <c r="F73" s="5">
        <f>IF($D73="","",D73*E73)</f>
        <v/>
      </c>
    </row>
    <row r="74">
      <c r="C74">
        <f>IF($A74="","",VLOOKUP($A74,'Stock on hand'!$A$2:$F$200,6,FALSE))</f>
        <v/>
      </c>
      <c r="D74">
        <f>IF(OR($A74="",$B74=""),"",B74-C74)</f>
        <v/>
      </c>
      <c r="E74" s="5">
        <f>IF($A74="","",VLOOKUP($A74,Items!$A$2:$D$200,4,FALSE))</f>
        <v/>
      </c>
      <c r="F74" s="5">
        <f>IF($D74="","",D74*E74)</f>
        <v/>
      </c>
    </row>
    <row r="75">
      <c r="C75">
        <f>IF($A75="","",VLOOKUP($A75,'Stock on hand'!$A$2:$F$200,6,FALSE))</f>
        <v/>
      </c>
      <c r="D75">
        <f>IF(OR($A75="",$B75=""),"",B75-C75)</f>
        <v/>
      </c>
      <c r="E75" s="5">
        <f>IF($A75="","",VLOOKUP($A75,Items!$A$2:$D$200,4,FALSE))</f>
        <v/>
      </c>
      <c r="F75" s="5">
        <f>IF($D75="","",D75*E75)</f>
        <v/>
      </c>
    </row>
    <row r="76">
      <c r="C76">
        <f>IF($A76="","",VLOOKUP($A76,'Stock on hand'!$A$2:$F$200,6,FALSE))</f>
        <v/>
      </c>
      <c r="D76">
        <f>IF(OR($A76="",$B76=""),"",B76-C76)</f>
        <v/>
      </c>
      <c r="E76" s="5">
        <f>IF($A76="","",VLOOKUP($A76,Items!$A$2:$D$200,4,FALSE))</f>
        <v/>
      </c>
      <c r="F76" s="5">
        <f>IF($D76="","",D76*E76)</f>
        <v/>
      </c>
    </row>
    <row r="77">
      <c r="C77">
        <f>IF($A77="","",VLOOKUP($A77,'Stock on hand'!$A$2:$F$200,6,FALSE))</f>
        <v/>
      </c>
      <c r="D77">
        <f>IF(OR($A77="",$B77=""),"",B77-C77)</f>
        <v/>
      </c>
      <c r="E77" s="5">
        <f>IF($A77="","",VLOOKUP($A77,Items!$A$2:$D$200,4,FALSE))</f>
        <v/>
      </c>
      <c r="F77" s="5">
        <f>IF($D77="","",D77*E77)</f>
        <v/>
      </c>
    </row>
    <row r="78">
      <c r="C78">
        <f>IF($A78="","",VLOOKUP($A78,'Stock on hand'!$A$2:$F$200,6,FALSE))</f>
        <v/>
      </c>
      <c r="D78">
        <f>IF(OR($A78="",$B78=""),"",B78-C78)</f>
        <v/>
      </c>
      <c r="E78" s="5">
        <f>IF($A78="","",VLOOKUP($A78,Items!$A$2:$D$200,4,FALSE))</f>
        <v/>
      </c>
      <c r="F78" s="5">
        <f>IF($D78="","",D78*E78)</f>
        <v/>
      </c>
    </row>
    <row r="79">
      <c r="C79">
        <f>IF($A79="","",VLOOKUP($A79,'Stock on hand'!$A$2:$F$200,6,FALSE))</f>
        <v/>
      </c>
      <c r="D79">
        <f>IF(OR($A79="",$B79=""),"",B79-C79)</f>
        <v/>
      </c>
      <c r="E79" s="5">
        <f>IF($A79="","",VLOOKUP($A79,Items!$A$2:$D$200,4,FALSE))</f>
        <v/>
      </c>
      <c r="F79" s="5">
        <f>IF($D79="","",D79*E79)</f>
        <v/>
      </c>
    </row>
    <row r="80">
      <c r="C80">
        <f>IF($A80="","",VLOOKUP($A80,'Stock on hand'!$A$2:$F$200,6,FALSE))</f>
        <v/>
      </c>
      <c r="D80">
        <f>IF(OR($A80="",$B80=""),"",B80-C80)</f>
        <v/>
      </c>
      <c r="E80" s="5">
        <f>IF($A80="","",VLOOKUP($A80,Items!$A$2:$D$200,4,FALSE))</f>
        <v/>
      </c>
      <c r="F80" s="5">
        <f>IF($D80="","",D80*E80)</f>
        <v/>
      </c>
    </row>
    <row r="81">
      <c r="C81">
        <f>IF($A81="","",VLOOKUP($A81,'Stock on hand'!$A$2:$F$200,6,FALSE))</f>
        <v/>
      </c>
      <c r="D81">
        <f>IF(OR($A81="",$B81=""),"",B81-C81)</f>
        <v/>
      </c>
      <c r="E81" s="5">
        <f>IF($A81="","",VLOOKUP($A81,Items!$A$2:$D$200,4,FALSE))</f>
        <v/>
      </c>
      <c r="F81" s="5">
        <f>IF($D81="","",D81*E81)</f>
        <v/>
      </c>
    </row>
    <row r="82">
      <c r="C82">
        <f>IF($A82="","",VLOOKUP($A82,'Stock on hand'!$A$2:$F$200,6,FALSE))</f>
        <v/>
      </c>
      <c r="D82">
        <f>IF(OR($A82="",$B82=""),"",B82-C82)</f>
        <v/>
      </c>
      <c r="E82" s="5">
        <f>IF($A82="","",VLOOKUP($A82,Items!$A$2:$D$200,4,FALSE))</f>
        <v/>
      </c>
      <c r="F82" s="5">
        <f>IF($D82="","",D82*E82)</f>
        <v/>
      </c>
    </row>
    <row r="83">
      <c r="C83">
        <f>IF($A83="","",VLOOKUP($A83,'Stock on hand'!$A$2:$F$200,6,FALSE))</f>
        <v/>
      </c>
      <c r="D83">
        <f>IF(OR($A83="",$B83=""),"",B83-C83)</f>
        <v/>
      </c>
      <c r="E83" s="5">
        <f>IF($A83="","",VLOOKUP($A83,Items!$A$2:$D$200,4,FALSE))</f>
        <v/>
      </c>
      <c r="F83" s="5">
        <f>IF($D83="","",D83*E83)</f>
        <v/>
      </c>
    </row>
    <row r="84">
      <c r="C84">
        <f>IF($A84="","",VLOOKUP($A84,'Stock on hand'!$A$2:$F$200,6,FALSE))</f>
        <v/>
      </c>
      <c r="D84">
        <f>IF(OR($A84="",$B84=""),"",B84-C84)</f>
        <v/>
      </c>
      <c r="E84" s="5">
        <f>IF($A84="","",VLOOKUP($A84,Items!$A$2:$D$200,4,FALSE))</f>
        <v/>
      </c>
      <c r="F84" s="5">
        <f>IF($D84="","",D84*E84)</f>
        <v/>
      </c>
    </row>
    <row r="85">
      <c r="C85">
        <f>IF($A85="","",VLOOKUP($A85,'Stock on hand'!$A$2:$F$200,6,FALSE))</f>
        <v/>
      </c>
      <c r="D85">
        <f>IF(OR($A85="",$B85=""),"",B85-C85)</f>
        <v/>
      </c>
      <c r="E85" s="5">
        <f>IF($A85="","",VLOOKUP($A85,Items!$A$2:$D$200,4,FALSE))</f>
        <v/>
      </c>
      <c r="F85" s="5">
        <f>IF($D85="","",D85*E85)</f>
        <v/>
      </c>
    </row>
    <row r="86">
      <c r="C86">
        <f>IF($A86="","",VLOOKUP($A86,'Stock on hand'!$A$2:$F$200,6,FALSE))</f>
        <v/>
      </c>
      <c r="D86">
        <f>IF(OR($A86="",$B86=""),"",B86-C86)</f>
        <v/>
      </c>
      <c r="E86" s="5">
        <f>IF($A86="","",VLOOKUP($A86,Items!$A$2:$D$200,4,FALSE))</f>
        <v/>
      </c>
      <c r="F86" s="5">
        <f>IF($D86="","",D86*E86)</f>
        <v/>
      </c>
    </row>
    <row r="87">
      <c r="C87">
        <f>IF($A87="","",VLOOKUP($A87,'Stock on hand'!$A$2:$F$200,6,FALSE))</f>
        <v/>
      </c>
      <c r="D87">
        <f>IF(OR($A87="",$B87=""),"",B87-C87)</f>
        <v/>
      </c>
      <c r="E87" s="5">
        <f>IF($A87="","",VLOOKUP($A87,Items!$A$2:$D$200,4,FALSE))</f>
        <v/>
      </c>
      <c r="F87" s="5">
        <f>IF($D87="","",D87*E87)</f>
        <v/>
      </c>
    </row>
    <row r="88">
      <c r="C88">
        <f>IF($A88="","",VLOOKUP($A88,'Stock on hand'!$A$2:$F$200,6,FALSE))</f>
        <v/>
      </c>
      <c r="D88">
        <f>IF(OR($A88="",$B88=""),"",B88-C88)</f>
        <v/>
      </c>
      <c r="E88" s="5">
        <f>IF($A88="","",VLOOKUP($A88,Items!$A$2:$D$200,4,FALSE))</f>
        <v/>
      </c>
      <c r="F88" s="5">
        <f>IF($D88="","",D88*E88)</f>
        <v/>
      </c>
    </row>
    <row r="89">
      <c r="C89">
        <f>IF($A89="","",VLOOKUP($A89,'Stock on hand'!$A$2:$F$200,6,FALSE))</f>
        <v/>
      </c>
      <c r="D89">
        <f>IF(OR($A89="",$B89=""),"",B89-C89)</f>
        <v/>
      </c>
      <c r="E89" s="5">
        <f>IF($A89="","",VLOOKUP($A89,Items!$A$2:$D$200,4,FALSE))</f>
        <v/>
      </c>
      <c r="F89" s="5">
        <f>IF($D89="","",D89*E89)</f>
        <v/>
      </c>
    </row>
    <row r="90">
      <c r="C90">
        <f>IF($A90="","",VLOOKUP($A90,'Stock on hand'!$A$2:$F$200,6,FALSE))</f>
        <v/>
      </c>
      <c r="D90">
        <f>IF(OR($A90="",$B90=""),"",B90-C90)</f>
        <v/>
      </c>
      <c r="E90" s="5">
        <f>IF($A90="","",VLOOKUP($A90,Items!$A$2:$D$200,4,FALSE))</f>
        <v/>
      </c>
      <c r="F90" s="5">
        <f>IF($D90="","",D90*E90)</f>
        <v/>
      </c>
    </row>
    <row r="91">
      <c r="C91">
        <f>IF($A91="","",VLOOKUP($A91,'Stock on hand'!$A$2:$F$200,6,FALSE))</f>
        <v/>
      </c>
      <c r="D91">
        <f>IF(OR($A91="",$B91=""),"",B91-C91)</f>
        <v/>
      </c>
      <c r="E91" s="5">
        <f>IF($A91="","",VLOOKUP($A91,Items!$A$2:$D$200,4,FALSE))</f>
        <v/>
      </c>
      <c r="F91" s="5">
        <f>IF($D91="","",D91*E91)</f>
        <v/>
      </c>
    </row>
    <row r="92">
      <c r="C92">
        <f>IF($A92="","",VLOOKUP($A92,'Stock on hand'!$A$2:$F$200,6,FALSE))</f>
        <v/>
      </c>
      <c r="D92">
        <f>IF(OR($A92="",$B92=""),"",B92-C92)</f>
        <v/>
      </c>
      <c r="E92" s="5">
        <f>IF($A92="","",VLOOKUP($A92,Items!$A$2:$D$200,4,FALSE))</f>
        <v/>
      </c>
      <c r="F92" s="5">
        <f>IF($D92="","",D92*E92)</f>
        <v/>
      </c>
    </row>
    <row r="93">
      <c r="C93">
        <f>IF($A93="","",VLOOKUP($A93,'Stock on hand'!$A$2:$F$200,6,FALSE))</f>
        <v/>
      </c>
      <c r="D93">
        <f>IF(OR($A93="",$B93=""),"",B93-C93)</f>
        <v/>
      </c>
      <c r="E93" s="5">
        <f>IF($A93="","",VLOOKUP($A93,Items!$A$2:$D$200,4,FALSE))</f>
        <v/>
      </c>
      <c r="F93" s="5">
        <f>IF($D93="","",D93*E93)</f>
        <v/>
      </c>
    </row>
    <row r="94">
      <c r="C94">
        <f>IF($A94="","",VLOOKUP($A94,'Stock on hand'!$A$2:$F$200,6,FALSE))</f>
        <v/>
      </c>
      <c r="D94">
        <f>IF(OR($A94="",$B94=""),"",B94-C94)</f>
        <v/>
      </c>
      <c r="E94" s="5">
        <f>IF($A94="","",VLOOKUP($A94,Items!$A$2:$D$200,4,FALSE))</f>
        <v/>
      </c>
      <c r="F94" s="5">
        <f>IF($D94="","",D94*E94)</f>
        <v/>
      </c>
    </row>
    <row r="95">
      <c r="C95">
        <f>IF($A95="","",VLOOKUP($A95,'Stock on hand'!$A$2:$F$200,6,FALSE))</f>
        <v/>
      </c>
      <c r="D95">
        <f>IF(OR($A95="",$B95=""),"",B95-C95)</f>
        <v/>
      </c>
      <c r="E95" s="5">
        <f>IF($A95="","",VLOOKUP($A95,Items!$A$2:$D$200,4,FALSE))</f>
        <v/>
      </c>
      <c r="F95" s="5">
        <f>IF($D95="","",D95*E95)</f>
        <v/>
      </c>
    </row>
    <row r="96">
      <c r="C96">
        <f>IF($A96="","",VLOOKUP($A96,'Stock on hand'!$A$2:$F$200,6,FALSE))</f>
        <v/>
      </c>
      <c r="D96">
        <f>IF(OR($A96="",$B96=""),"",B96-C96)</f>
        <v/>
      </c>
      <c r="E96" s="5">
        <f>IF($A96="","",VLOOKUP($A96,Items!$A$2:$D$200,4,FALSE))</f>
        <v/>
      </c>
      <c r="F96" s="5">
        <f>IF($D96="","",D96*E96)</f>
        <v/>
      </c>
    </row>
    <row r="97">
      <c r="C97">
        <f>IF($A97="","",VLOOKUP($A97,'Stock on hand'!$A$2:$F$200,6,FALSE))</f>
        <v/>
      </c>
      <c r="D97">
        <f>IF(OR($A97="",$B97=""),"",B97-C97)</f>
        <v/>
      </c>
      <c r="E97" s="5">
        <f>IF($A97="","",VLOOKUP($A97,Items!$A$2:$D$200,4,FALSE))</f>
        <v/>
      </c>
      <c r="F97" s="5">
        <f>IF($D97="","",D97*E97)</f>
        <v/>
      </c>
    </row>
    <row r="98">
      <c r="C98">
        <f>IF($A98="","",VLOOKUP($A98,'Stock on hand'!$A$2:$F$200,6,FALSE))</f>
        <v/>
      </c>
      <c r="D98">
        <f>IF(OR($A98="",$B98=""),"",B98-C98)</f>
        <v/>
      </c>
      <c r="E98" s="5">
        <f>IF($A98="","",VLOOKUP($A98,Items!$A$2:$D$200,4,FALSE))</f>
        <v/>
      </c>
      <c r="F98" s="5">
        <f>IF($D98="","",D98*E98)</f>
        <v/>
      </c>
    </row>
    <row r="99">
      <c r="C99">
        <f>IF($A99="","",VLOOKUP($A99,'Stock on hand'!$A$2:$F$200,6,FALSE))</f>
        <v/>
      </c>
      <c r="D99">
        <f>IF(OR($A99="",$B99=""),"",B99-C99)</f>
        <v/>
      </c>
      <c r="E99" s="5">
        <f>IF($A99="","",VLOOKUP($A99,Items!$A$2:$D$200,4,FALSE))</f>
        <v/>
      </c>
      <c r="F99" s="5">
        <f>IF($D99="","",D99*E99)</f>
        <v/>
      </c>
    </row>
    <row r="100">
      <c r="C100">
        <f>IF($A100="","",VLOOKUP($A100,'Stock on hand'!$A$2:$F$200,6,FALSE))</f>
        <v/>
      </c>
      <c r="D100">
        <f>IF(OR($A100="",$B100=""),"",B100-C100)</f>
        <v/>
      </c>
      <c r="E100" s="5">
        <f>IF($A100="","",VLOOKUP($A100,Items!$A$2:$D$200,4,FALSE))</f>
        <v/>
      </c>
      <c r="F100" s="5">
        <f>IF($D100="","",D100*E100)</f>
        <v/>
      </c>
    </row>
    <row r="101">
      <c r="C101">
        <f>IF($A101="","",VLOOKUP($A101,'Stock on hand'!$A$2:$F$200,6,FALSE))</f>
        <v/>
      </c>
      <c r="D101">
        <f>IF(OR($A101="",$B101=""),"",B101-C101)</f>
        <v/>
      </c>
      <c r="E101" s="5">
        <f>IF($A101="","",VLOOKUP($A101,Items!$A$2:$D$200,4,FALSE))</f>
        <v/>
      </c>
      <c r="F101" s="5">
        <f>IF($D101="","",D101*E101)</f>
        <v/>
      </c>
    </row>
    <row r="102">
      <c r="C102">
        <f>IF($A102="","",VLOOKUP($A102,'Stock on hand'!$A$2:$F$200,6,FALSE))</f>
        <v/>
      </c>
      <c r="D102">
        <f>IF(OR($A102="",$B102=""),"",B102-C102)</f>
        <v/>
      </c>
      <c r="E102" s="5">
        <f>IF($A102="","",VLOOKUP($A102,Items!$A$2:$D$200,4,FALSE))</f>
        <v/>
      </c>
      <c r="F102" s="5">
        <f>IF($D102="","",D102*E102)</f>
        <v/>
      </c>
    </row>
    <row r="103">
      <c r="C103">
        <f>IF($A103="","",VLOOKUP($A103,'Stock on hand'!$A$2:$F$200,6,FALSE))</f>
        <v/>
      </c>
      <c r="D103">
        <f>IF(OR($A103="",$B103=""),"",B103-C103)</f>
        <v/>
      </c>
      <c r="E103" s="5">
        <f>IF($A103="","",VLOOKUP($A103,Items!$A$2:$D$200,4,FALSE))</f>
        <v/>
      </c>
      <c r="F103" s="5">
        <f>IF($D103="","",D103*E103)</f>
        <v/>
      </c>
    </row>
    <row r="104">
      <c r="C104">
        <f>IF($A104="","",VLOOKUP($A104,'Stock on hand'!$A$2:$F$200,6,FALSE))</f>
        <v/>
      </c>
      <c r="D104">
        <f>IF(OR($A104="",$B104=""),"",B104-C104)</f>
        <v/>
      </c>
      <c r="E104" s="5">
        <f>IF($A104="","",VLOOKUP($A104,Items!$A$2:$D$200,4,FALSE))</f>
        <v/>
      </c>
      <c r="F104" s="5">
        <f>IF($D104="","",D104*E104)</f>
        <v/>
      </c>
    </row>
    <row r="105">
      <c r="C105">
        <f>IF($A105="","",VLOOKUP($A105,'Stock on hand'!$A$2:$F$200,6,FALSE))</f>
        <v/>
      </c>
      <c r="D105">
        <f>IF(OR($A105="",$B105=""),"",B105-C105)</f>
        <v/>
      </c>
      <c r="E105" s="5">
        <f>IF($A105="","",VLOOKUP($A105,Items!$A$2:$D$200,4,FALSE))</f>
        <v/>
      </c>
      <c r="F105" s="5">
        <f>IF($D105="","",D105*E105)</f>
        <v/>
      </c>
    </row>
    <row r="106">
      <c r="C106">
        <f>IF($A106="","",VLOOKUP($A106,'Stock on hand'!$A$2:$F$200,6,FALSE))</f>
        <v/>
      </c>
      <c r="D106">
        <f>IF(OR($A106="",$B106=""),"",B106-C106)</f>
        <v/>
      </c>
      <c r="E106" s="5">
        <f>IF($A106="","",VLOOKUP($A106,Items!$A$2:$D$200,4,FALSE))</f>
        <v/>
      </c>
      <c r="F106" s="5">
        <f>IF($D106="","",D106*E106)</f>
        <v/>
      </c>
    </row>
    <row r="107">
      <c r="C107">
        <f>IF($A107="","",VLOOKUP($A107,'Stock on hand'!$A$2:$F$200,6,FALSE))</f>
        <v/>
      </c>
      <c r="D107">
        <f>IF(OR($A107="",$B107=""),"",B107-C107)</f>
        <v/>
      </c>
      <c r="E107" s="5">
        <f>IF($A107="","",VLOOKUP($A107,Items!$A$2:$D$200,4,FALSE))</f>
        <v/>
      </c>
      <c r="F107" s="5">
        <f>IF($D107="","",D107*E107)</f>
        <v/>
      </c>
    </row>
    <row r="108">
      <c r="C108">
        <f>IF($A108="","",VLOOKUP($A108,'Stock on hand'!$A$2:$F$200,6,FALSE))</f>
        <v/>
      </c>
      <c r="D108">
        <f>IF(OR($A108="",$B108=""),"",B108-C108)</f>
        <v/>
      </c>
      <c r="E108" s="5">
        <f>IF($A108="","",VLOOKUP($A108,Items!$A$2:$D$200,4,FALSE))</f>
        <v/>
      </c>
      <c r="F108" s="5">
        <f>IF($D108="","",D108*E108)</f>
        <v/>
      </c>
    </row>
    <row r="109">
      <c r="C109">
        <f>IF($A109="","",VLOOKUP($A109,'Stock on hand'!$A$2:$F$200,6,FALSE))</f>
        <v/>
      </c>
      <c r="D109">
        <f>IF(OR($A109="",$B109=""),"",B109-C109)</f>
        <v/>
      </c>
      <c r="E109" s="5">
        <f>IF($A109="","",VLOOKUP($A109,Items!$A$2:$D$200,4,FALSE))</f>
        <v/>
      </c>
      <c r="F109" s="5">
        <f>IF($D109="","",D109*E109)</f>
        <v/>
      </c>
    </row>
    <row r="110">
      <c r="C110">
        <f>IF($A110="","",VLOOKUP($A110,'Stock on hand'!$A$2:$F$200,6,FALSE))</f>
        <v/>
      </c>
      <c r="D110">
        <f>IF(OR($A110="",$B110=""),"",B110-C110)</f>
        <v/>
      </c>
      <c r="E110" s="5">
        <f>IF($A110="","",VLOOKUP($A110,Items!$A$2:$D$200,4,FALSE))</f>
        <v/>
      </c>
      <c r="F110" s="5">
        <f>IF($D110="","",D110*E110)</f>
        <v/>
      </c>
    </row>
    <row r="111">
      <c r="C111">
        <f>IF($A111="","",VLOOKUP($A111,'Stock on hand'!$A$2:$F$200,6,FALSE))</f>
        <v/>
      </c>
      <c r="D111">
        <f>IF(OR($A111="",$B111=""),"",B111-C111)</f>
        <v/>
      </c>
      <c r="E111" s="5">
        <f>IF($A111="","",VLOOKUP($A111,Items!$A$2:$D$200,4,FALSE))</f>
        <v/>
      </c>
      <c r="F111" s="5">
        <f>IF($D111="","",D111*E111)</f>
        <v/>
      </c>
    </row>
    <row r="112">
      <c r="C112">
        <f>IF($A112="","",VLOOKUP($A112,'Stock on hand'!$A$2:$F$200,6,FALSE))</f>
        <v/>
      </c>
      <c r="D112">
        <f>IF(OR($A112="",$B112=""),"",B112-C112)</f>
        <v/>
      </c>
      <c r="E112" s="5">
        <f>IF($A112="","",VLOOKUP($A112,Items!$A$2:$D$200,4,FALSE))</f>
        <v/>
      </c>
      <c r="F112" s="5">
        <f>IF($D112="","",D112*E112)</f>
        <v/>
      </c>
    </row>
    <row r="113">
      <c r="C113">
        <f>IF($A113="","",VLOOKUP($A113,'Stock on hand'!$A$2:$F$200,6,FALSE))</f>
        <v/>
      </c>
      <c r="D113">
        <f>IF(OR($A113="",$B113=""),"",B113-C113)</f>
        <v/>
      </c>
      <c r="E113" s="5">
        <f>IF($A113="","",VLOOKUP($A113,Items!$A$2:$D$200,4,FALSE))</f>
        <v/>
      </c>
      <c r="F113" s="5">
        <f>IF($D113="","",D113*E113)</f>
        <v/>
      </c>
    </row>
    <row r="114">
      <c r="C114">
        <f>IF($A114="","",VLOOKUP($A114,'Stock on hand'!$A$2:$F$200,6,FALSE))</f>
        <v/>
      </c>
      <c r="D114">
        <f>IF(OR($A114="",$B114=""),"",B114-C114)</f>
        <v/>
      </c>
      <c r="E114" s="5">
        <f>IF($A114="","",VLOOKUP($A114,Items!$A$2:$D$200,4,FALSE))</f>
        <v/>
      </c>
      <c r="F114" s="5">
        <f>IF($D114="","",D114*E114)</f>
        <v/>
      </c>
    </row>
    <row r="115">
      <c r="C115">
        <f>IF($A115="","",VLOOKUP($A115,'Stock on hand'!$A$2:$F$200,6,FALSE))</f>
        <v/>
      </c>
      <c r="D115">
        <f>IF(OR($A115="",$B115=""),"",B115-C115)</f>
        <v/>
      </c>
      <c r="E115" s="5">
        <f>IF($A115="","",VLOOKUP($A115,Items!$A$2:$D$200,4,FALSE))</f>
        <v/>
      </c>
      <c r="F115" s="5">
        <f>IF($D115="","",D115*E115)</f>
        <v/>
      </c>
    </row>
    <row r="116">
      <c r="C116">
        <f>IF($A116="","",VLOOKUP($A116,'Stock on hand'!$A$2:$F$200,6,FALSE))</f>
        <v/>
      </c>
      <c r="D116">
        <f>IF(OR($A116="",$B116=""),"",B116-C116)</f>
        <v/>
      </c>
      <c r="E116" s="5">
        <f>IF($A116="","",VLOOKUP($A116,Items!$A$2:$D$200,4,FALSE))</f>
        <v/>
      </c>
      <c r="F116" s="5">
        <f>IF($D116="","",D116*E116)</f>
        <v/>
      </c>
    </row>
    <row r="117">
      <c r="C117">
        <f>IF($A117="","",VLOOKUP($A117,'Stock on hand'!$A$2:$F$200,6,FALSE))</f>
        <v/>
      </c>
      <c r="D117">
        <f>IF(OR($A117="",$B117=""),"",B117-C117)</f>
        <v/>
      </c>
      <c r="E117" s="5">
        <f>IF($A117="","",VLOOKUP($A117,Items!$A$2:$D$200,4,FALSE))</f>
        <v/>
      </c>
      <c r="F117" s="5">
        <f>IF($D117="","",D117*E117)</f>
        <v/>
      </c>
    </row>
    <row r="118">
      <c r="C118">
        <f>IF($A118="","",VLOOKUP($A118,'Stock on hand'!$A$2:$F$200,6,FALSE))</f>
        <v/>
      </c>
      <c r="D118">
        <f>IF(OR($A118="",$B118=""),"",B118-C118)</f>
        <v/>
      </c>
      <c r="E118" s="5">
        <f>IF($A118="","",VLOOKUP($A118,Items!$A$2:$D$200,4,FALSE))</f>
        <v/>
      </c>
      <c r="F118" s="5">
        <f>IF($D118="","",D118*E118)</f>
        <v/>
      </c>
    </row>
    <row r="119">
      <c r="C119">
        <f>IF($A119="","",VLOOKUP($A119,'Stock on hand'!$A$2:$F$200,6,FALSE))</f>
        <v/>
      </c>
      <c r="D119">
        <f>IF(OR($A119="",$B119=""),"",B119-C119)</f>
        <v/>
      </c>
      <c r="E119" s="5">
        <f>IF($A119="","",VLOOKUP($A119,Items!$A$2:$D$200,4,FALSE))</f>
        <v/>
      </c>
      <c r="F119" s="5">
        <f>IF($D119="","",D119*E119)</f>
        <v/>
      </c>
    </row>
    <row r="120">
      <c r="C120">
        <f>IF($A120="","",VLOOKUP($A120,'Stock on hand'!$A$2:$F$200,6,FALSE))</f>
        <v/>
      </c>
      <c r="D120">
        <f>IF(OR($A120="",$B120=""),"",B120-C120)</f>
        <v/>
      </c>
      <c r="E120" s="5">
        <f>IF($A120="","",VLOOKUP($A120,Items!$A$2:$D$200,4,FALSE))</f>
        <v/>
      </c>
      <c r="F120" s="5">
        <f>IF($D120="","",D120*E120)</f>
        <v/>
      </c>
    </row>
    <row r="121">
      <c r="C121">
        <f>IF($A121="","",VLOOKUP($A121,'Stock on hand'!$A$2:$F$200,6,FALSE))</f>
        <v/>
      </c>
      <c r="D121">
        <f>IF(OR($A121="",$B121=""),"",B121-C121)</f>
        <v/>
      </c>
      <c r="E121" s="5">
        <f>IF($A121="","",VLOOKUP($A121,Items!$A$2:$D$200,4,FALSE))</f>
        <v/>
      </c>
      <c r="F121" s="5">
        <f>IF($D121="","",D121*E121)</f>
        <v/>
      </c>
    </row>
    <row r="122">
      <c r="C122">
        <f>IF($A122="","",VLOOKUP($A122,'Stock on hand'!$A$2:$F$200,6,FALSE))</f>
        <v/>
      </c>
      <c r="D122">
        <f>IF(OR($A122="",$B122=""),"",B122-C122)</f>
        <v/>
      </c>
      <c r="E122" s="5">
        <f>IF($A122="","",VLOOKUP($A122,Items!$A$2:$D$200,4,FALSE))</f>
        <v/>
      </c>
      <c r="F122" s="5">
        <f>IF($D122="","",D122*E122)</f>
        <v/>
      </c>
    </row>
    <row r="123">
      <c r="C123">
        <f>IF($A123="","",VLOOKUP($A123,'Stock on hand'!$A$2:$F$200,6,FALSE))</f>
        <v/>
      </c>
      <c r="D123">
        <f>IF(OR($A123="",$B123=""),"",B123-C123)</f>
        <v/>
      </c>
      <c r="E123" s="5">
        <f>IF($A123="","",VLOOKUP($A123,Items!$A$2:$D$200,4,FALSE))</f>
        <v/>
      </c>
      <c r="F123" s="5">
        <f>IF($D123="","",D123*E123)</f>
        <v/>
      </c>
    </row>
    <row r="124">
      <c r="C124">
        <f>IF($A124="","",VLOOKUP($A124,'Stock on hand'!$A$2:$F$200,6,FALSE))</f>
        <v/>
      </c>
      <c r="D124">
        <f>IF(OR($A124="",$B124=""),"",B124-C124)</f>
        <v/>
      </c>
      <c r="E124" s="5">
        <f>IF($A124="","",VLOOKUP($A124,Items!$A$2:$D$200,4,FALSE))</f>
        <v/>
      </c>
      <c r="F124" s="5">
        <f>IF($D124="","",D124*E124)</f>
        <v/>
      </c>
    </row>
    <row r="125">
      <c r="C125">
        <f>IF($A125="","",VLOOKUP($A125,'Stock on hand'!$A$2:$F$200,6,FALSE))</f>
        <v/>
      </c>
      <c r="D125">
        <f>IF(OR($A125="",$B125=""),"",B125-C125)</f>
        <v/>
      </c>
      <c r="E125" s="5">
        <f>IF($A125="","",VLOOKUP($A125,Items!$A$2:$D$200,4,FALSE))</f>
        <v/>
      </c>
      <c r="F125" s="5">
        <f>IF($D125="","",D125*E125)</f>
        <v/>
      </c>
    </row>
    <row r="126">
      <c r="C126">
        <f>IF($A126="","",VLOOKUP($A126,'Stock on hand'!$A$2:$F$200,6,FALSE))</f>
        <v/>
      </c>
      <c r="D126">
        <f>IF(OR($A126="",$B126=""),"",B126-C126)</f>
        <v/>
      </c>
      <c r="E126" s="5">
        <f>IF($A126="","",VLOOKUP($A126,Items!$A$2:$D$200,4,FALSE))</f>
        <v/>
      </c>
      <c r="F126" s="5">
        <f>IF($D126="","",D126*E126)</f>
        <v/>
      </c>
    </row>
    <row r="127">
      <c r="C127">
        <f>IF($A127="","",VLOOKUP($A127,'Stock on hand'!$A$2:$F$200,6,FALSE))</f>
        <v/>
      </c>
      <c r="D127">
        <f>IF(OR($A127="",$B127=""),"",B127-C127)</f>
        <v/>
      </c>
      <c r="E127" s="5">
        <f>IF($A127="","",VLOOKUP($A127,Items!$A$2:$D$200,4,FALSE))</f>
        <v/>
      </c>
      <c r="F127" s="5">
        <f>IF($D127="","",D127*E127)</f>
        <v/>
      </c>
    </row>
    <row r="128">
      <c r="C128">
        <f>IF($A128="","",VLOOKUP($A128,'Stock on hand'!$A$2:$F$200,6,FALSE))</f>
        <v/>
      </c>
      <c r="D128">
        <f>IF(OR($A128="",$B128=""),"",B128-C128)</f>
        <v/>
      </c>
      <c r="E128" s="5">
        <f>IF($A128="","",VLOOKUP($A128,Items!$A$2:$D$200,4,FALSE))</f>
        <v/>
      </c>
      <c r="F128" s="5">
        <f>IF($D128="","",D128*E128)</f>
        <v/>
      </c>
    </row>
    <row r="129">
      <c r="C129">
        <f>IF($A129="","",VLOOKUP($A129,'Stock on hand'!$A$2:$F$200,6,FALSE))</f>
        <v/>
      </c>
      <c r="D129">
        <f>IF(OR($A129="",$B129=""),"",B129-C129)</f>
        <v/>
      </c>
      <c r="E129" s="5">
        <f>IF($A129="","",VLOOKUP($A129,Items!$A$2:$D$200,4,FALSE))</f>
        <v/>
      </c>
      <c r="F129" s="5">
        <f>IF($D129="","",D129*E129)</f>
        <v/>
      </c>
    </row>
    <row r="130">
      <c r="C130">
        <f>IF($A130="","",VLOOKUP($A130,'Stock on hand'!$A$2:$F$200,6,FALSE))</f>
        <v/>
      </c>
      <c r="D130">
        <f>IF(OR($A130="",$B130=""),"",B130-C130)</f>
        <v/>
      </c>
      <c r="E130" s="5">
        <f>IF($A130="","",VLOOKUP($A130,Items!$A$2:$D$200,4,FALSE))</f>
        <v/>
      </c>
      <c r="F130" s="5">
        <f>IF($D130="","",D130*E130)</f>
        <v/>
      </c>
    </row>
    <row r="131">
      <c r="C131">
        <f>IF($A131="","",VLOOKUP($A131,'Stock on hand'!$A$2:$F$200,6,FALSE))</f>
        <v/>
      </c>
      <c r="D131">
        <f>IF(OR($A131="",$B131=""),"",B131-C131)</f>
        <v/>
      </c>
      <c r="E131" s="5">
        <f>IF($A131="","",VLOOKUP($A131,Items!$A$2:$D$200,4,FALSE))</f>
        <v/>
      </c>
      <c r="F131" s="5">
        <f>IF($D131="","",D131*E131)</f>
        <v/>
      </c>
    </row>
    <row r="132">
      <c r="C132">
        <f>IF($A132="","",VLOOKUP($A132,'Stock on hand'!$A$2:$F$200,6,FALSE))</f>
        <v/>
      </c>
      <c r="D132">
        <f>IF(OR($A132="",$B132=""),"",B132-C132)</f>
        <v/>
      </c>
      <c r="E132" s="5">
        <f>IF($A132="","",VLOOKUP($A132,Items!$A$2:$D$200,4,FALSE))</f>
        <v/>
      </c>
      <c r="F132" s="5">
        <f>IF($D132="","",D132*E132)</f>
        <v/>
      </c>
    </row>
    <row r="133">
      <c r="C133">
        <f>IF($A133="","",VLOOKUP($A133,'Stock on hand'!$A$2:$F$200,6,FALSE))</f>
        <v/>
      </c>
      <c r="D133">
        <f>IF(OR($A133="",$B133=""),"",B133-C133)</f>
        <v/>
      </c>
      <c r="E133" s="5">
        <f>IF($A133="","",VLOOKUP($A133,Items!$A$2:$D$200,4,FALSE))</f>
        <v/>
      </c>
      <c r="F133" s="5">
        <f>IF($D133="","",D133*E133)</f>
        <v/>
      </c>
    </row>
    <row r="134">
      <c r="C134">
        <f>IF($A134="","",VLOOKUP($A134,'Stock on hand'!$A$2:$F$200,6,FALSE))</f>
        <v/>
      </c>
      <c r="D134">
        <f>IF(OR($A134="",$B134=""),"",B134-C134)</f>
        <v/>
      </c>
      <c r="E134" s="5">
        <f>IF($A134="","",VLOOKUP($A134,Items!$A$2:$D$200,4,FALSE))</f>
        <v/>
      </c>
      <c r="F134" s="5">
        <f>IF($D134="","",D134*E134)</f>
        <v/>
      </c>
    </row>
    <row r="135">
      <c r="C135">
        <f>IF($A135="","",VLOOKUP($A135,'Stock on hand'!$A$2:$F$200,6,FALSE))</f>
        <v/>
      </c>
      <c r="D135">
        <f>IF(OR($A135="",$B135=""),"",B135-C135)</f>
        <v/>
      </c>
      <c r="E135" s="5">
        <f>IF($A135="","",VLOOKUP($A135,Items!$A$2:$D$200,4,FALSE))</f>
        <v/>
      </c>
      <c r="F135" s="5">
        <f>IF($D135="","",D135*E135)</f>
        <v/>
      </c>
    </row>
    <row r="136">
      <c r="C136">
        <f>IF($A136="","",VLOOKUP($A136,'Stock on hand'!$A$2:$F$200,6,FALSE))</f>
        <v/>
      </c>
      <c r="D136">
        <f>IF(OR($A136="",$B136=""),"",B136-C136)</f>
        <v/>
      </c>
      <c r="E136" s="5">
        <f>IF($A136="","",VLOOKUP($A136,Items!$A$2:$D$200,4,FALSE))</f>
        <v/>
      </c>
      <c r="F136" s="5">
        <f>IF($D136="","",D136*E136)</f>
        <v/>
      </c>
    </row>
    <row r="137">
      <c r="C137">
        <f>IF($A137="","",VLOOKUP($A137,'Stock on hand'!$A$2:$F$200,6,FALSE))</f>
        <v/>
      </c>
      <c r="D137">
        <f>IF(OR($A137="",$B137=""),"",B137-C137)</f>
        <v/>
      </c>
      <c r="E137" s="5">
        <f>IF($A137="","",VLOOKUP($A137,Items!$A$2:$D$200,4,FALSE))</f>
        <v/>
      </c>
      <c r="F137" s="5">
        <f>IF($D137="","",D137*E137)</f>
        <v/>
      </c>
    </row>
    <row r="138">
      <c r="C138">
        <f>IF($A138="","",VLOOKUP($A138,'Stock on hand'!$A$2:$F$200,6,FALSE))</f>
        <v/>
      </c>
      <c r="D138">
        <f>IF(OR($A138="",$B138=""),"",B138-C138)</f>
        <v/>
      </c>
      <c r="E138" s="5">
        <f>IF($A138="","",VLOOKUP($A138,Items!$A$2:$D$200,4,FALSE))</f>
        <v/>
      </c>
      <c r="F138" s="5">
        <f>IF($D138="","",D138*E138)</f>
        <v/>
      </c>
    </row>
    <row r="139">
      <c r="C139">
        <f>IF($A139="","",VLOOKUP($A139,'Stock on hand'!$A$2:$F$200,6,FALSE))</f>
        <v/>
      </c>
      <c r="D139">
        <f>IF(OR($A139="",$B139=""),"",B139-C139)</f>
        <v/>
      </c>
      <c r="E139" s="5">
        <f>IF($A139="","",VLOOKUP($A139,Items!$A$2:$D$200,4,FALSE))</f>
        <v/>
      </c>
      <c r="F139" s="5">
        <f>IF($D139="","",D139*E139)</f>
        <v/>
      </c>
    </row>
    <row r="140">
      <c r="C140">
        <f>IF($A140="","",VLOOKUP($A140,'Stock on hand'!$A$2:$F$200,6,FALSE))</f>
        <v/>
      </c>
      <c r="D140">
        <f>IF(OR($A140="",$B140=""),"",B140-C140)</f>
        <v/>
      </c>
      <c r="E140" s="5">
        <f>IF($A140="","",VLOOKUP($A140,Items!$A$2:$D$200,4,FALSE))</f>
        <v/>
      </c>
      <c r="F140" s="5">
        <f>IF($D140="","",D140*E140)</f>
        <v/>
      </c>
    </row>
    <row r="141">
      <c r="C141">
        <f>IF($A141="","",VLOOKUP($A141,'Stock on hand'!$A$2:$F$200,6,FALSE))</f>
        <v/>
      </c>
      <c r="D141">
        <f>IF(OR($A141="",$B141=""),"",B141-C141)</f>
        <v/>
      </c>
      <c r="E141" s="5">
        <f>IF($A141="","",VLOOKUP($A141,Items!$A$2:$D$200,4,FALSE))</f>
        <v/>
      </c>
      <c r="F141" s="5">
        <f>IF($D141="","",D141*E141)</f>
        <v/>
      </c>
    </row>
    <row r="142">
      <c r="C142">
        <f>IF($A142="","",VLOOKUP($A142,'Stock on hand'!$A$2:$F$200,6,FALSE))</f>
        <v/>
      </c>
      <c r="D142">
        <f>IF(OR($A142="",$B142=""),"",B142-C142)</f>
        <v/>
      </c>
      <c r="E142" s="5">
        <f>IF($A142="","",VLOOKUP($A142,Items!$A$2:$D$200,4,FALSE))</f>
        <v/>
      </c>
      <c r="F142" s="5">
        <f>IF($D142="","",D142*E142)</f>
        <v/>
      </c>
    </row>
    <row r="143">
      <c r="C143">
        <f>IF($A143="","",VLOOKUP($A143,'Stock on hand'!$A$2:$F$200,6,FALSE))</f>
        <v/>
      </c>
      <c r="D143">
        <f>IF(OR($A143="",$B143=""),"",B143-C143)</f>
        <v/>
      </c>
      <c r="E143" s="5">
        <f>IF($A143="","",VLOOKUP($A143,Items!$A$2:$D$200,4,FALSE))</f>
        <v/>
      </c>
      <c r="F143" s="5">
        <f>IF($D143="","",D143*E143)</f>
        <v/>
      </c>
    </row>
    <row r="144">
      <c r="C144">
        <f>IF($A144="","",VLOOKUP($A144,'Stock on hand'!$A$2:$F$200,6,FALSE))</f>
        <v/>
      </c>
      <c r="D144">
        <f>IF(OR($A144="",$B144=""),"",B144-C144)</f>
        <v/>
      </c>
      <c r="E144" s="5">
        <f>IF($A144="","",VLOOKUP($A144,Items!$A$2:$D$200,4,FALSE))</f>
        <v/>
      </c>
      <c r="F144" s="5">
        <f>IF($D144="","",D144*E144)</f>
        <v/>
      </c>
    </row>
    <row r="145">
      <c r="C145">
        <f>IF($A145="","",VLOOKUP($A145,'Stock on hand'!$A$2:$F$200,6,FALSE))</f>
        <v/>
      </c>
      <c r="D145">
        <f>IF(OR($A145="",$B145=""),"",B145-C145)</f>
        <v/>
      </c>
      <c r="E145" s="5">
        <f>IF($A145="","",VLOOKUP($A145,Items!$A$2:$D$200,4,FALSE))</f>
        <v/>
      </c>
      <c r="F145" s="5">
        <f>IF($D145="","",D145*E145)</f>
        <v/>
      </c>
    </row>
    <row r="146">
      <c r="C146">
        <f>IF($A146="","",VLOOKUP($A146,'Stock on hand'!$A$2:$F$200,6,FALSE))</f>
        <v/>
      </c>
      <c r="D146">
        <f>IF(OR($A146="",$B146=""),"",B146-C146)</f>
        <v/>
      </c>
      <c r="E146" s="5">
        <f>IF($A146="","",VLOOKUP($A146,Items!$A$2:$D$200,4,FALSE))</f>
        <v/>
      </c>
      <c r="F146" s="5">
        <f>IF($D146="","",D146*E146)</f>
        <v/>
      </c>
    </row>
    <row r="147">
      <c r="C147">
        <f>IF($A147="","",VLOOKUP($A147,'Stock on hand'!$A$2:$F$200,6,FALSE))</f>
        <v/>
      </c>
      <c r="D147">
        <f>IF(OR($A147="",$B147=""),"",B147-C147)</f>
        <v/>
      </c>
      <c r="E147" s="5">
        <f>IF($A147="","",VLOOKUP($A147,Items!$A$2:$D$200,4,FALSE))</f>
        <v/>
      </c>
      <c r="F147" s="5">
        <f>IF($D147="","",D147*E147)</f>
        <v/>
      </c>
    </row>
    <row r="148">
      <c r="C148">
        <f>IF($A148="","",VLOOKUP($A148,'Stock on hand'!$A$2:$F$200,6,FALSE))</f>
        <v/>
      </c>
      <c r="D148">
        <f>IF(OR($A148="",$B148=""),"",B148-C148)</f>
        <v/>
      </c>
      <c r="E148" s="5">
        <f>IF($A148="","",VLOOKUP($A148,Items!$A$2:$D$200,4,FALSE))</f>
        <v/>
      </c>
      <c r="F148" s="5">
        <f>IF($D148="","",D148*E148)</f>
        <v/>
      </c>
    </row>
    <row r="149">
      <c r="C149">
        <f>IF($A149="","",VLOOKUP($A149,'Stock on hand'!$A$2:$F$200,6,FALSE))</f>
        <v/>
      </c>
      <c r="D149">
        <f>IF(OR($A149="",$B149=""),"",B149-C149)</f>
        <v/>
      </c>
      <c r="E149" s="5">
        <f>IF($A149="","",VLOOKUP($A149,Items!$A$2:$D$200,4,FALSE))</f>
        <v/>
      </c>
      <c r="F149" s="5">
        <f>IF($D149="","",D149*E149)</f>
        <v/>
      </c>
    </row>
    <row r="150">
      <c r="C150">
        <f>IF($A150="","",VLOOKUP($A150,'Stock on hand'!$A$2:$F$200,6,FALSE))</f>
        <v/>
      </c>
      <c r="D150">
        <f>IF(OR($A150="",$B150=""),"",B150-C150)</f>
        <v/>
      </c>
      <c r="E150" s="5">
        <f>IF($A150="","",VLOOKUP($A150,Items!$A$2:$D$200,4,FALSE))</f>
        <v/>
      </c>
      <c r="F150" s="5">
        <f>IF($D150="","",D150*E150)</f>
        <v/>
      </c>
    </row>
    <row r="151">
      <c r="C151">
        <f>IF($A151="","",VLOOKUP($A151,'Stock on hand'!$A$2:$F$200,6,FALSE))</f>
        <v/>
      </c>
      <c r="D151">
        <f>IF(OR($A151="",$B151=""),"",B151-C151)</f>
        <v/>
      </c>
      <c r="E151" s="5">
        <f>IF($A151="","",VLOOKUP($A151,Items!$A$2:$D$200,4,FALSE))</f>
        <v/>
      </c>
      <c r="F151" s="5">
        <f>IF($D151="","",D151*E151)</f>
        <v/>
      </c>
    </row>
    <row r="152">
      <c r="C152">
        <f>IF($A152="","",VLOOKUP($A152,'Stock on hand'!$A$2:$F$200,6,FALSE))</f>
        <v/>
      </c>
      <c r="D152">
        <f>IF(OR($A152="",$B152=""),"",B152-C152)</f>
        <v/>
      </c>
      <c r="E152" s="5">
        <f>IF($A152="","",VLOOKUP($A152,Items!$A$2:$D$200,4,FALSE))</f>
        <v/>
      </c>
      <c r="F152" s="5">
        <f>IF($D152="","",D152*E152)</f>
        <v/>
      </c>
    </row>
    <row r="153">
      <c r="C153">
        <f>IF($A153="","",VLOOKUP($A153,'Stock on hand'!$A$2:$F$200,6,FALSE))</f>
        <v/>
      </c>
      <c r="D153">
        <f>IF(OR($A153="",$B153=""),"",B153-C153)</f>
        <v/>
      </c>
      <c r="E153" s="5">
        <f>IF($A153="","",VLOOKUP($A153,Items!$A$2:$D$200,4,FALSE))</f>
        <v/>
      </c>
      <c r="F153" s="5">
        <f>IF($D153="","",D153*E153)</f>
        <v/>
      </c>
    </row>
    <row r="154">
      <c r="C154">
        <f>IF($A154="","",VLOOKUP($A154,'Stock on hand'!$A$2:$F$200,6,FALSE))</f>
        <v/>
      </c>
      <c r="D154">
        <f>IF(OR($A154="",$B154=""),"",B154-C154)</f>
        <v/>
      </c>
      <c r="E154" s="5">
        <f>IF($A154="","",VLOOKUP($A154,Items!$A$2:$D$200,4,FALSE))</f>
        <v/>
      </c>
      <c r="F154" s="5">
        <f>IF($D154="","",D154*E154)</f>
        <v/>
      </c>
    </row>
    <row r="155">
      <c r="C155">
        <f>IF($A155="","",VLOOKUP($A155,'Stock on hand'!$A$2:$F$200,6,FALSE))</f>
        <v/>
      </c>
      <c r="D155">
        <f>IF(OR($A155="",$B155=""),"",B155-C155)</f>
        <v/>
      </c>
      <c r="E155" s="5">
        <f>IF($A155="","",VLOOKUP($A155,Items!$A$2:$D$200,4,FALSE))</f>
        <v/>
      </c>
      <c r="F155" s="5">
        <f>IF($D155="","",D155*E155)</f>
        <v/>
      </c>
    </row>
    <row r="156">
      <c r="C156">
        <f>IF($A156="","",VLOOKUP($A156,'Stock on hand'!$A$2:$F$200,6,FALSE))</f>
        <v/>
      </c>
      <c r="D156">
        <f>IF(OR($A156="",$B156=""),"",B156-C156)</f>
        <v/>
      </c>
      <c r="E156" s="5">
        <f>IF($A156="","",VLOOKUP($A156,Items!$A$2:$D$200,4,FALSE))</f>
        <v/>
      </c>
      <c r="F156" s="5">
        <f>IF($D156="","",D156*E156)</f>
        <v/>
      </c>
    </row>
    <row r="157">
      <c r="C157">
        <f>IF($A157="","",VLOOKUP($A157,'Stock on hand'!$A$2:$F$200,6,FALSE))</f>
        <v/>
      </c>
      <c r="D157">
        <f>IF(OR($A157="",$B157=""),"",B157-C157)</f>
        <v/>
      </c>
      <c r="E157" s="5">
        <f>IF($A157="","",VLOOKUP($A157,Items!$A$2:$D$200,4,FALSE))</f>
        <v/>
      </c>
      <c r="F157" s="5">
        <f>IF($D157="","",D157*E157)</f>
        <v/>
      </c>
    </row>
    <row r="158">
      <c r="C158">
        <f>IF($A158="","",VLOOKUP($A158,'Stock on hand'!$A$2:$F$200,6,FALSE))</f>
        <v/>
      </c>
      <c r="D158">
        <f>IF(OR($A158="",$B158=""),"",B158-C158)</f>
        <v/>
      </c>
      <c r="E158" s="5">
        <f>IF($A158="","",VLOOKUP($A158,Items!$A$2:$D$200,4,FALSE))</f>
        <v/>
      </c>
      <c r="F158" s="5">
        <f>IF($D158="","",D158*E158)</f>
        <v/>
      </c>
    </row>
    <row r="159">
      <c r="C159">
        <f>IF($A159="","",VLOOKUP($A159,'Stock on hand'!$A$2:$F$200,6,FALSE))</f>
        <v/>
      </c>
      <c r="D159">
        <f>IF(OR($A159="",$B159=""),"",B159-C159)</f>
        <v/>
      </c>
      <c r="E159" s="5">
        <f>IF($A159="","",VLOOKUP($A159,Items!$A$2:$D$200,4,FALSE))</f>
        <v/>
      </c>
      <c r="F159" s="5">
        <f>IF($D159="","",D159*E159)</f>
        <v/>
      </c>
    </row>
    <row r="160">
      <c r="C160">
        <f>IF($A160="","",VLOOKUP($A160,'Stock on hand'!$A$2:$F$200,6,FALSE))</f>
        <v/>
      </c>
      <c r="D160">
        <f>IF(OR($A160="",$B160=""),"",B160-C160)</f>
        <v/>
      </c>
      <c r="E160" s="5">
        <f>IF($A160="","",VLOOKUP($A160,Items!$A$2:$D$200,4,FALSE))</f>
        <v/>
      </c>
      <c r="F160" s="5">
        <f>IF($D160="","",D160*E160)</f>
        <v/>
      </c>
    </row>
    <row r="161">
      <c r="C161">
        <f>IF($A161="","",VLOOKUP($A161,'Stock on hand'!$A$2:$F$200,6,FALSE))</f>
        <v/>
      </c>
      <c r="D161">
        <f>IF(OR($A161="",$B161=""),"",B161-C161)</f>
        <v/>
      </c>
      <c r="E161" s="5">
        <f>IF($A161="","",VLOOKUP($A161,Items!$A$2:$D$200,4,FALSE))</f>
        <v/>
      </c>
      <c r="F161" s="5">
        <f>IF($D161="","",D161*E161)</f>
        <v/>
      </c>
    </row>
    <row r="162">
      <c r="C162">
        <f>IF($A162="","",VLOOKUP($A162,'Stock on hand'!$A$2:$F$200,6,FALSE))</f>
        <v/>
      </c>
      <c r="D162">
        <f>IF(OR($A162="",$B162=""),"",B162-C162)</f>
        <v/>
      </c>
      <c r="E162" s="5">
        <f>IF($A162="","",VLOOKUP($A162,Items!$A$2:$D$200,4,FALSE))</f>
        <v/>
      </c>
      <c r="F162" s="5">
        <f>IF($D162="","",D162*E162)</f>
        <v/>
      </c>
    </row>
    <row r="163">
      <c r="C163">
        <f>IF($A163="","",VLOOKUP($A163,'Stock on hand'!$A$2:$F$200,6,FALSE))</f>
        <v/>
      </c>
      <c r="D163">
        <f>IF(OR($A163="",$B163=""),"",B163-C163)</f>
        <v/>
      </c>
      <c r="E163" s="5">
        <f>IF($A163="","",VLOOKUP($A163,Items!$A$2:$D$200,4,FALSE))</f>
        <v/>
      </c>
      <c r="F163" s="5">
        <f>IF($D163="","",D163*E163)</f>
        <v/>
      </c>
    </row>
    <row r="164">
      <c r="C164">
        <f>IF($A164="","",VLOOKUP($A164,'Stock on hand'!$A$2:$F$200,6,FALSE))</f>
        <v/>
      </c>
      <c r="D164">
        <f>IF(OR($A164="",$B164=""),"",B164-C164)</f>
        <v/>
      </c>
      <c r="E164" s="5">
        <f>IF($A164="","",VLOOKUP($A164,Items!$A$2:$D$200,4,FALSE))</f>
        <v/>
      </c>
      <c r="F164" s="5">
        <f>IF($D164="","",D164*E164)</f>
        <v/>
      </c>
    </row>
    <row r="165">
      <c r="C165">
        <f>IF($A165="","",VLOOKUP($A165,'Stock on hand'!$A$2:$F$200,6,FALSE))</f>
        <v/>
      </c>
      <c r="D165">
        <f>IF(OR($A165="",$B165=""),"",B165-C165)</f>
        <v/>
      </c>
      <c r="E165" s="5">
        <f>IF($A165="","",VLOOKUP($A165,Items!$A$2:$D$200,4,FALSE))</f>
        <v/>
      </c>
      <c r="F165" s="5">
        <f>IF($D165="","",D165*E165)</f>
        <v/>
      </c>
    </row>
    <row r="166">
      <c r="C166">
        <f>IF($A166="","",VLOOKUP($A166,'Stock on hand'!$A$2:$F$200,6,FALSE))</f>
        <v/>
      </c>
      <c r="D166">
        <f>IF(OR($A166="",$B166=""),"",B166-C166)</f>
        <v/>
      </c>
      <c r="E166" s="5">
        <f>IF($A166="","",VLOOKUP($A166,Items!$A$2:$D$200,4,FALSE))</f>
        <v/>
      </c>
      <c r="F166" s="5">
        <f>IF($D166="","",D166*E166)</f>
        <v/>
      </c>
    </row>
    <row r="167">
      <c r="C167">
        <f>IF($A167="","",VLOOKUP($A167,'Stock on hand'!$A$2:$F$200,6,FALSE))</f>
        <v/>
      </c>
      <c r="D167">
        <f>IF(OR($A167="",$B167=""),"",B167-C167)</f>
        <v/>
      </c>
      <c r="E167" s="5">
        <f>IF($A167="","",VLOOKUP($A167,Items!$A$2:$D$200,4,FALSE))</f>
        <v/>
      </c>
      <c r="F167" s="5">
        <f>IF($D167="","",D167*E167)</f>
        <v/>
      </c>
    </row>
    <row r="168">
      <c r="C168">
        <f>IF($A168="","",VLOOKUP($A168,'Stock on hand'!$A$2:$F$200,6,FALSE))</f>
        <v/>
      </c>
      <c r="D168">
        <f>IF(OR($A168="",$B168=""),"",B168-C168)</f>
        <v/>
      </c>
      <c r="E168" s="5">
        <f>IF($A168="","",VLOOKUP($A168,Items!$A$2:$D$200,4,FALSE))</f>
        <v/>
      </c>
      <c r="F168" s="5">
        <f>IF($D168="","",D168*E168)</f>
        <v/>
      </c>
    </row>
    <row r="169">
      <c r="C169">
        <f>IF($A169="","",VLOOKUP($A169,'Stock on hand'!$A$2:$F$200,6,FALSE))</f>
        <v/>
      </c>
      <c r="D169">
        <f>IF(OR($A169="",$B169=""),"",B169-C169)</f>
        <v/>
      </c>
      <c r="E169" s="5">
        <f>IF($A169="","",VLOOKUP($A169,Items!$A$2:$D$200,4,FALSE))</f>
        <v/>
      </c>
      <c r="F169" s="5">
        <f>IF($D169="","",D169*E169)</f>
        <v/>
      </c>
    </row>
    <row r="170">
      <c r="C170">
        <f>IF($A170="","",VLOOKUP($A170,'Stock on hand'!$A$2:$F$200,6,FALSE))</f>
        <v/>
      </c>
      <c r="D170">
        <f>IF(OR($A170="",$B170=""),"",B170-C170)</f>
        <v/>
      </c>
      <c r="E170" s="5">
        <f>IF($A170="","",VLOOKUP($A170,Items!$A$2:$D$200,4,FALSE))</f>
        <v/>
      </c>
      <c r="F170" s="5">
        <f>IF($D170="","",D170*E170)</f>
        <v/>
      </c>
    </row>
    <row r="171">
      <c r="C171">
        <f>IF($A171="","",VLOOKUP($A171,'Stock on hand'!$A$2:$F$200,6,FALSE))</f>
        <v/>
      </c>
      <c r="D171">
        <f>IF(OR($A171="",$B171=""),"",B171-C171)</f>
        <v/>
      </c>
      <c r="E171" s="5">
        <f>IF($A171="","",VLOOKUP($A171,Items!$A$2:$D$200,4,FALSE))</f>
        <v/>
      </c>
      <c r="F171" s="5">
        <f>IF($D171="","",D171*E171)</f>
        <v/>
      </c>
    </row>
    <row r="172">
      <c r="C172">
        <f>IF($A172="","",VLOOKUP($A172,'Stock on hand'!$A$2:$F$200,6,FALSE))</f>
        <v/>
      </c>
      <c r="D172">
        <f>IF(OR($A172="",$B172=""),"",B172-C172)</f>
        <v/>
      </c>
      <c r="E172" s="5">
        <f>IF($A172="","",VLOOKUP($A172,Items!$A$2:$D$200,4,FALSE))</f>
        <v/>
      </c>
      <c r="F172" s="5">
        <f>IF($D172="","",D172*E172)</f>
        <v/>
      </c>
    </row>
    <row r="173">
      <c r="C173">
        <f>IF($A173="","",VLOOKUP($A173,'Stock on hand'!$A$2:$F$200,6,FALSE))</f>
        <v/>
      </c>
      <c r="D173">
        <f>IF(OR($A173="",$B173=""),"",B173-C173)</f>
        <v/>
      </c>
      <c r="E173" s="5">
        <f>IF($A173="","",VLOOKUP($A173,Items!$A$2:$D$200,4,FALSE))</f>
        <v/>
      </c>
      <c r="F173" s="5">
        <f>IF($D173="","",D173*E173)</f>
        <v/>
      </c>
    </row>
    <row r="174">
      <c r="C174">
        <f>IF($A174="","",VLOOKUP($A174,'Stock on hand'!$A$2:$F$200,6,FALSE))</f>
        <v/>
      </c>
      <c r="D174">
        <f>IF(OR($A174="",$B174=""),"",B174-C174)</f>
        <v/>
      </c>
      <c r="E174" s="5">
        <f>IF($A174="","",VLOOKUP($A174,Items!$A$2:$D$200,4,FALSE))</f>
        <v/>
      </c>
      <c r="F174" s="5">
        <f>IF($D174="","",D174*E174)</f>
        <v/>
      </c>
    </row>
    <row r="175">
      <c r="C175">
        <f>IF($A175="","",VLOOKUP($A175,'Stock on hand'!$A$2:$F$200,6,FALSE))</f>
        <v/>
      </c>
      <c r="D175">
        <f>IF(OR($A175="",$B175=""),"",B175-C175)</f>
        <v/>
      </c>
      <c r="E175" s="5">
        <f>IF($A175="","",VLOOKUP($A175,Items!$A$2:$D$200,4,FALSE))</f>
        <v/>
      </c>
      <c r="F175" s="5">
        <f>IF($D175="","",D175*E175)</f>
        <v/>
      </c>
    </row>
    <row r="176">
      <c r="C176">
        <f>IF($A176="","",VLOOKUP($A176,'Stock on hand'!$A$2:$F$200,6,FALSE))</f>
        <v/>
      </c>
      <c r="D176">
        <f>IF(OR($A176="",$B176=""),"",B176-C176)</f>
        <v/>
      </c>
      <c r="E176" s="5">
        <f>IF($A176="","",VLOOKUP($A176,Items!$A$2:$D$200,4,FALSE))</f>
        <v/>
      </c>
      <c r="F176" s="5">
        <f>IF($D176="","",D176*E176)</f>
        <v/>
      </c>
    </row>
    <row r="177">
      <c r="C177">
        <f>IF($A177="","",VLOOKUP($A177,'Stock on hand'!$A$2:$F$200,6,FALSE))</f>
        <v/>
      </c>
      <c r="D177">
        <f>IF(OR($A177="",$B177=""),"",B177-C177)</f>
        <v/>
      </c>
      <c r="E177" s="5">
        <f>IF($A177="","",VLOOKUP($A177,Items!$A$2:$D$200,4,FALSE))</f>
        <v/>
      </c>
      <c r="F177" s="5">
        <f>IF($D177="","",D177*E177)</f>
        <v/>
      </c>
    </row>
    <row r="178">
      <c r="C178">
        <f>IF($A178="","",VLOOKUP($A178,'Stock on hand'!$A$2:$F$200,6,FALSE))</f>
        <v/>
      </c>
      <c r="D178">
        <f>IF(OR($A178="",$B178=""),"",B178-C178)</f>
        <v/>
      </c>
      <c r="E178" s="5">
        <f>IF($A178="","",VLOOKUP($A178,Items!$A$2:$D$200,4,FALSE))</f>
        <v/>
      </c>
      <c r="F178" s="5">
        <f>IF($D178="","",D178*E178)</f>
        <v/>
      </c>
    </row>
    <row r="179">
      <c r="C179">
        <f>IF($A179="","",VLOOKUP($A179,'Stock on hand'!$A$2:$F$200,6,FALSE))</f>
        <v/>
      </c>
      <c r="D179">
        <f>IF(OR($A179="",$B179=""),"",B179-C179)</f>
        <v/>
      </c>
      <c r="E179" s="5">
        <f>IF($A179="","",VLOOKUP($A179,Items!$A$2:$D$200,4,FALSE))</f>
        <v/>
      </c>
      <c r="F179" s="5">
        <f>IF($D179="","",D179*E179)</f>
        <v/>
      </c>
    </row>
    <row r="180">
      <c r="C180">
        <f>IF($A180="","",VLOOKUP($A180,'Stock on hand'!$A$2:$F$200,6,FALSE))</f>
        <v/>
      </c>
      <c r="D180">
        <f>IF(OR($A180="",$B180=""),"",B180-C180)</f>
        <v/>
      </c>
      <c r="E180" s="5">
        <f>IF($A180="","",VLOOKUP($A180,Items!$A$2:$D$200,4,FALSE))</f>
        <v/>
      </c>
      <c r="F180" s="5">
        <f>IF($D180="","",D180*E180)</f>
        <v/>
      </c>
    </row>
    <row r="181">
      <c r="C181">
        <f>IF($A181="","",VLOOKUP($A181,'Stock on hand'!$A$2:$F$200,6,FALSE))</f>
        <v/>
      </c>
      <c r="D181">
        <f>IF(OR($A181="",$B181=""),"",B181-C181)</f>
        <v/>
      </c>
      <c r="E181" s="5">
        <f>IF($A181="","",VLOOKUP($A181,Items!$A$2:$D$200,4,FALSE))</f>
        <v/>
      </c>
      <c r="F181" s="5">
        <f>IF($D181="","",D181*E181)</f>
        <v/>
      </c>
    </row>
    <row r="182">
      <c r="C182">
        <f>IF($A182="","",VLOOKUP($A182,'Stock on hand'!$A$2:$F$200,6,FALSE))</f>
        <v/>
      </c>
      <c r="D182">
        <f>IF(OR($A182="",$B182=""),"",B182-C182)</f>
        <v/>
      </c>
      <c r="E182" s="5">
        <f>IF($A182="","",VLOOKUP($A182,Items!$A$2:$D$200,4,FALSE))</f>
        <v/>
      </c>
      <c r="F182" s="5">
        <f>IF($D182="","",D182*E182)</f>
        <v/>
      </c>
    </row>
    <row r="183">
      <c r="C183">
        <f>IF($A183="","",VLOOKUP($A183,'Stock on hand'!$A$2:$F$200,6,FALSE))</f>
        <v/>
      </c>
      <c r="D183">
        <f>IF(OR($A183="",$B183=""),"",B183-C183)</f>
        <v/>
      </c>
      <c r="E183" s="5">
        <f>IF($A183="","",VLOOKUP($A183,Items!$A$2:$D$200,4,FALSE))</f>
        <v/>
      </c>
      <c r="F183" s="5">
        <f>IF($D183="","",D183*E183)</f>
        <v/>
      </c>
    </row>
    <row r="184">
      <c r="C184">
        <f>IF($A184="","",VLOOKUP($A184,'Stock on hand'!$A$2:$F$200,6,FALSE))</f>
        <v/>
      </c>
      <c r="D184">
        <f>IF(OR($A184="",$B184=""),"",B184-C184)</f>
        <v/>
      </c>
      <c r="E184" s="5">
        <f>IF($A184="","",VLOOKUP($A184,Items!$A$2:$D$200,4,FALSE))</f>
        <v/>
      </c>
      <c r="F184" s="5">
        <f>IF($D184="","",D184*E184)</f>
        <v/>
      </c>
    </row>
    <row r="185">
      <c r="C185">
        <f>IF($A185="","",VLOOKUP($A185,'Stock on hand'!$A$2:$F$200,6,FALSE))</f>
        <v/>
      </c>
      <c r="D185">
        <f>IF(OR($A185="",$B185=""),"",B185-C185)</f>
        <v/>
      </c>
      <c r="E185" s="5">
        <f>IF($A185="","",VLOOKUP($A185,Items!$A$2:$D$200,4,FALSE))</f>
        <v/>
      </c>
      <c r="F185" s="5">
        <f>IF($D185="","",D185*E185)</f>
        <v/>
      </c>
    </row>
    <row r="186">
      <c r="C186">
        <f>IF($A186="","",VLOOKUP($A186,'Stock on hand'!$A$2:$F$200,6,FALSE))</f>
        <v/>
      </c>
      <c r="D186">
        <f>IF(OR($A186="",$B186=""),"",B186-C186)</f>
        <v/>
      </c>
      <c r="E186" s="5">
        <f>IF($A186="","",VLOOKUP($A186,Items!$A$2:$D$200,4,FALSE))</f>
        <v/>
      </c>
      <c r="F186" s="5">
        <f>IF($D186="","",D186*E186)</f>
        <v/>
      </c>
    </row>
    <row r="187">
      <c r="C187">
        <f>IF($A187="","",VLOOKUP($A187,'Stock on hand'!$A$2:$F$200,6,FALSE))</f>
        <v/>
      </c>
      <c r="D187">
        <f>IF(OR($A187="",$B187=""),"",B187-C187)</f>
        <v/>
      </c>
      <c r="E187" s="5">
        <f>IF($A187="","",VLOOKUP($A187,Items!$A$2:$D$200,4,FALSE))</f>
        <v/>
      </c>
      <c r="F187" s="5">
        <f>IF($D187="","",D187*E187)</f>
        <v/>
      </c>
    </row>
    <row r="188">
      <c r="C188">
        <f>IF($A188="","",VLOOKUP($A188,'Stock on hand'!$A$2:$F$200,6,FALSE))</f>
        <v/>
      </c>
      <c r="D188">
        <f>IF(OR($A188="",$B188=""),"",B188-C188)</f>
        <v/>
      </c>
      <c r="E188" s="5">
        <f>IF($A188="","",VLOOKUP($A188,Items!$A$2:$D$200,4,FALSE))</f>
        <v/>
      </c>
      <c r="F188" s="5">
        <f>IF($D188="","",D188*E188)</f>
        <v/>
      </c>
    </row>
    <row r="189">
      <c r="C189">
        <f>IF($A189="","",VLOOKUP($A189,'Stock on hand'!$A$2:$F$200,6,FALSE))</f>
        <v/>
      </c>
      <c r="D189">
        <f>IF(OR($A189="",$B189=""),"",B189-C189)</f>
        <v/>
      </c>
      <c r="E189" s="5">
        <f>IF($A189="","",VLOOKUP($A189,Items!$A$2:$D$200,4,FALSE))</f>
        <v/>
      </c>
      <c r="F189" s="5">
        <f>IF($D189="","",D189*E189)</f>
        <v/>
      </c>
    </row>
    <row r="190">
      <c r="C190">
        <f>IF($A190="","",VLOOKUP($A190,'Stock on hand'!$A$2:$F$200,6,FALSE))</f>
        <v/>
      </c>
      <c r="D190">
        <f>IF(OR($A190="",$B190=""),"",B190-C190)</f>
        <v/>
      </c>
      <c r="E190" s="5">
        <f>IF($A190="","",VLOOKUP($A190,Items!$A$2:$D$200,4,FALSE))</f>
        <v/>
      </c>
      <c r="F190" s="5">
        <f>IF($D190="","",D190*E190)</f>
        <v/>
      </c>
    </row>
    <row r="191">
      <c r="C191">
        <f>IF($A191="","",VLOOKUP($A191,'Stock on hand'!$A$2:$F$200,6,FALSE))</f>
        <v/>
      </c>
      <c r="D191">
        <f>IF(OR($A191="",$B191=""),"",B191-C191)</f>
        <v/>
      </c>
      <c r="E191" s="5">
        <f>IF($A191="","",VLOOKUP($A191,Items!$A$2:$D$200,4,FALSE))</f>
        <v/>
      </c>
      <c r="F191" s="5">
        <f>IF($D191="","",D191*E191)</f>
        <v/>
      </c>
    </row>
    <row r="192">
      <c r="C192">
        <f>IF($A192="","",VLOOKUP($A192,'Stock on hand'!$A$2:$F$200,6,FALSE))</f>
        <v/>
      </c>
      <c r="D192">
        <f>IF(OR($A192="",$B192=""),"",B192-C192)</f>
        <v/>
      </c>
      <c r="E192" s="5">
        <f>IF($A192="","",VLOOKUP($A192,Items!$A$2:$D$200,4,FALSE))</f>
        <v/>
      </c>
      <c r="F192" s="5">
        <f>IF($D192="","",D192*E192)</f>
        <v/>
      </c>
    </row>
    <row r="193">
      <c r="C193">
        <f>IF($A193="","",VLOOKUP($A193,'Stock on hand'!$A$2:$F$200,6,FALSE))</f>
        <v/>
      </c>
      <c r="D193">
        <f>IF(OR($A193="",$B193=""),"",B193-C193)</f>
        <v/>
      </c>
      <c r="E193" s="5">
        <f>IF($A193="","",VLOOKUP($A193,Items!$A$2:$D$200,4,FALSE))</f>
        <v/>
      </c>
      <c r="F193" s="5">
        <f>IF($D193="","",D193*E193)</f>
        <v/>
      </c>
    </row>
    <row r="194">
      <c r="C194">
        <f>IF($A194="","",VLOOKUP($A194,'Stock on hand'!$A$2:$F$200,6,FALSE))</f>
        <v/>
      </c>
      <c r="D194">
        <f>IF(OR($A194="",$B194=""),"",B194-C194)</f>
        <v/>
      </c>
      <c r="E194" s="5">
        <f>IF($A194="","",VLOOKUP($A194,Items!$A$2:$D$200,4,FALSE))</f>
        <v/>
      </c>
      <c r="F194" s="5">
        <f>IF($D194="","",D194*E194)</f>
        <v/>
      </c>
    </row>
    <row r="195">
      <c r="C195">
        <f>IF($A195="","",VLOOKUP($A195,'Stock on hand'!$A$2:$F$200,6,FALSE))</f>
        <v/>
      </c>
      <c r="D195">
        <f>IF(OR($A195="",$B195=""),"",B195-C195)</f>
        <v/>
      </c>
      <c r="E195" s="5">
        <f>IF($A195="","",VLOOKUP($A195,Items!$A$2:$D$200,4,FALSE))</f>
        <v/>
      </c>
      <c r="F195" s="5">
        <f>IF($D195="","",D195*E195)</f>
        <v/>
      </c>
    </row>
    <row r="196">
      <c r="C196">
        <f>IF($A196="","",VLOOKUP($A196,'Stock on hand'!$A$2:$F$200,6,FALSE))</f>
        <v/>
      </c>
      <c r="D196">
        <f>IF(OR($A196="",$B196=""),"",B196-C196)</f>
        <v/>
      </c>
      <c r="E196" s="5">
        <f>IF($A196="","",VLOOKUP($A196,Items!$A$2:$D$200,4,FALSE))</f>
        <v/>
      </c>
      <c r="F196" s="5">
        <f>IF($D196="","",D196*E196)</f>
        <v/>
      </c>
    </row>
    <row r="197">
      <c r="C197">
        <f>IF($A197="","",VLOOKUP($A197,'Stock on hand'!$A$2:$F$200,6,FALSE))</f>
        <v/>
      </c>
      <c r="D197">
        <f>IF(OR($A197="",$B197=""),"",B197-C197)</f>
        <v/>
      </c>
      <c r="E197" s="5">
        <f>IF($A197="","",VLOOKUP($A197,Items!$A$2:$D$200,4,FALSE))</f>
        <v/>
      </c>
      <c r="F197" s="5">
        <f>IF($D197="","",D197*E197)</f>
        <v/>
      </c>
    </row>
    <row r="198">
      <c r="C198">
        <f>IF($A198="","",VLOOKUP($A198,'Stock on hand'!$A$2:$F$200,6,FALSE))</f>
        <v/>
      </c>
      <c r="D198">
        <f>IF(OR($A198="",$B198=""),"",B198-C198)</f>
        <v/>
      </c>
      <c r="E198" s="5">
        <f>IF($A198="","",VLOOKUP($A198,Items!$A$2:$D$200,4,FALSE))</f>
        <v/>
      </c>
      <c r="F198" s="5">
        <f>IF($D198="","",D198*E198)</f>
        <v/>
      </c>
    </row>
    <row r="199">
      <c r="C199">
        <f>IF($A199="","",VLOOKUP($A199,'Stock on hand'!$A$2:$F$200,6,FALSE))</f>
        <v/>
      </c>
      <c r="D199">
        <f>IF(OR($A199="",$B199=""),"",B199-C199)</f>
        <v/>
      </c>
      <c r="E199" s="5">
        <f>IF($A199="","",VLOOKUP($A199,Items!$A$2:$D$200,4,FALSE))</f>
        <v/>
      </c>
      <c r="F199" s="5">
        <f>IF($D199="","",D199*E199)</f>
        <v/>
      </c>
    </row>
    <row r="200">
      <c r="C200">
        <f>IF($A200="","",VLOOKUP($A200,'Stock on hand'!$A$2:$F$200,6,FALSE))</f>
        <v/>
      </c>
      <c r="D200">
        <f>IF(OR($A200="",$B200=""),"",B200-C200)</f>
        <v/>
      </c>
      <c r="E200" s="5">
        <f>IF($A200="","",VLOOKUP($A200,Items!$A$2:$D$200,4,FALSE))</f>
        <v/>
      </c>
      <c r="F200" s="5">
        <f>IF($D200="","",D200*E200)</f>
        <v/>
      </c>
    </row>
    <row r="201">
      <c r="C201">
        <f>IF($A201="","",VLOOKUP($A201,'Stock on hand'!$A$2:$F$200,6,FALSE))</f>
        <v/>
      </c>
      <c r="D201">
        <f>IF(OR($A201="",$B201=""),"",B201-C201)</f>
        <v/>
      </c>
      <c r="E201" s="5">
        <f>IF($A201="","",VLOOKUP($A201,Items!$A$2:$D$200,4,FALSE))</f>
        <v/>
      </c>
      <c r="F201" s="5">
        <f>IF($D201="","",D201*E201)</f>
        <v/>
      </c>
    </row>
    <row r="202">
      <c r="C202">
        <f>IF($A202="","",VLOOKUP($A202,'Stock on hand'!$A$2:$F$200,6,FALSE))</f>
        <v/>
      </c>
      <c r="D202">
        <f>IF(OR($A202="",$B202=""),"",B202-C202)</f>
        <v/>
      </c>
      <c r="E202" s="5">
        <f>IF($A202="","",VLOOKUP($A202,Items!$A$2:$D$200,4,FALSE))</f>
        <v/>
      </c>
      <c r="F202" s="5">
        <f>IF($D202="","",D202*E202)</f>
        <v/>
      </c>
    </row>
    <row r="203">
      <c r="C203">
        <f>IF($A203="","",VLOOKUP($A203,'Stock on hand'!$A$2:$F$200,6,FALSE))</f>
        <v/>
      </c>
      <c r="D203">
        <f>IF(OR($A203="",$B203=""),"",B203-C203)</f>
        <v/>
      </c>
      <c r="E203" s="5">
        <f>IF($A203="","",VLOOKUP($A203,Items!$A$2:$D$200,4,FALSE))</f>
        <v/>
      </c>
      <c r="F203" s="5">
        <f>IF($D203="","",D203*E203)</f>
        <v/>
      </c>
    </row>
    <row r="204">
      <c r="C204">
        <f>IF($A204="","",VLOOKUP($A204,'Stock on hand'!$A$2:$F$200,6,FALSE))</f>
        <v/>
      </c>
      <c r="D204">
        <f>IF(OR($A204="",$B204=""),"",B204-C204)</f>
        <v/>
      </c>
      <c r="E204" s="5">
        <f>IF($A204="","",VLOOKUP($A204,Items!$A$2:$D$200,4,FALSE))</f>
        <v/>
      </c>
      <c r="F204" s="5">
        <f>IF($D204="","",D204*E204)</f>
        <v/>
      </c>
    </row>
    <row r="206">
      <c r="A206" s="8" t="inlineStr">
        <is>
          <t>Total variance value</t>
        </is>
      </c>
      <c r="F206" s="9">
        <f>SUM(F5:F204)</f>
        <v/>
      </c>
    </row>
  </sheetData>
  <conditionalFormatting sqref="A5:F204">
    <cfRule type="expression" priority="1" dxfId="0">
      <formula>AND($A5&lt;&gt;"",$D5&lt;&gt;0,$D5&lt;&gt;"")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2026-07-15T09:34:32Z</dcterms:created>
  <dcterms:modified xmlns:dcterms="http://purl.org/dc/terms/" xmlns:xsi="http://www.w3.org/2001/XMLSchema-instance" xsi:type="dcterms:W3CDTF">2026-07-15T09:34:32Z</dcterms:modified>
</cp:coreProperties>
</file>