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ME" sheetId="1" state="visible" r:id="rId1"/>
    <sheet xmlns:r="http://schemas.openxmlformats.org/officeDocument/2006/relationships" name="Moni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£#,##0.00"/>
    <numFmt numFmtId="165" formatCode="yyyy-mm-dd"/>
    <numFmt numFmtId="166" formatCode="dd/mm/yyyy"/>
    <numFmt numFmtId="167" formatCode="0.0%"/>
  </numFmts>
  <fonts count="5">
    <font>
      <name val="Calibri"/>
      <family val="2"/>
      <color theme="1"/>
      <sz val="11"/>
      <scheme val="minor"/>
    </font>
    <font>
      <b val="1"/>
      <sz val="14"/>
    </font>
    <font>
      <b val="1"/>
    </font>
    <font>
      <b val="1"/>
      <color rgb="00FFFFFF"/>
    </font>
    <font>
      <color rgb="000000FF"/>
    </font>
  </fonts>
  <fills count="3">
    <fill>
      <patternFill/>
    </fill>
    <fill>
      <patternFill patternType="gray125"/>
    </fill>
    <fill>
      <patternFill patternType="solid">
        <fgColor rgb="001F3B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vertical="center" wrapText="1"/>
    </xf>
    <xf numFmtId="166" fontId="4" fillId="0" borderId="0" pivotButton="0" quotePrefix="0" xfId="0"/>
    <xf numFmtId="164" fontId="4" fillId="0" borderId="0" pivotButton="0" quotePrefix="0" xfId="0"/>
    <xf numFmtId="164" fontId="0" fillId="0" borderId="0" pivotButton="0" quotePrefix="0" xfId="0"/>
    <xf numFmtId="167" fontId="0" fillId="0" borderId="0" pivotButton="0" quotePrefix="0" xfId="0"/>
    <xf numFmtId="166" fontId="0" fillId="0" borderId="0" pivotButton="0" quotePrefix="0" xfId="0"/>
    <xf numFmtId="164" fontId="2" fillId="0" borderId="0" pivotButton="0" quotePrefix="0" xfId="0"/>
  </cellXfs>
  <cellStyles count="1">
    <cellStyle name="Normal" xfId="0" builtinId="0" hidden="0"/>
  </cellStyles>
  <dxfs count="4">
    <dxf>
      <font>
        <b val="1"/>
        <color rgb="009C0006"/>
      </font>
      <fill>
        <patternFill patternType="solid">
          <fgColor rgb="00FFC7CE"/>
        </patternFill>
      </fill>
    </dxf>
    <dxf>
      <font>
        <b val="1"/>
        <color rgb="009C5700"/>
      </font>
      <fill>
        <patternFill patternType="solid">
          <fgColor rgb="00FFC000"/>
        </patternFill>
      </fill>
    </dxf>
    <dxf>
      <font>
        <color rgb="009C5700"/>
      </font>
      <fill>
        <patternFill patternType="solid">
          <fgColor rgb="00FFEB9C"/>
        </patternFill>
      </fill>
    </dxf>
    <dxf>
      <font>
        <color rgb="00006100"/>
      </font>
      <fill>
        <patternFill patternType="solid">
          <fgColor rgb="00C6EF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24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1" t="inlineStr">
        <is>
          <t>VAT Threshold Monitor (UK)</t>
        </is>
      </c>
    </row>
    <row r="2">
      <c r="A2" t="inlineStr"/>
    </row>
    <row r="3">
      <c r="A3" s="2" t="inlineStr">
        <is>
          <t>What it does:</t>
        </is>
      </c>
    </row>
    <row r="4">
      <c r="A4" t="inlineStr">
        <is>
          <t>Logs 24 months of taxable turnover and works out the rolling 12 month total for every month end,</t>
        </is>
      </c>
    </row>
    <row r="5">
      <c r="A5" t="inlineStr">
        <is>
          <t>the percentage of the £90,000 registration threshold used, and a green / amber / red status.</t>
        </is>
      </c>
    </row>
    <row r="6">
      <c r="A6" t="inlineStr">
        <is>
          <t>The VAT test is a rolling 12 month check made at the end of every month, not a tax year check.</t>
        </is>
      </c>
    </row>
    <row r="7">
      <c r="A7" t="inlineStr"/>
    </row>
    <row r="8">
      <c r="A8" s="2" t="inlineStr">
        <is>
          <t>How to use:</t>
        </is>
      </c>
    </row>
    <row r="9">
      <c r="A9" t="inlineStr">
        <is>
          <t>1. Monitor tab: set your first month end date in cell A2 (the rest of the dates fill automatically).</t>
        </is>
      </c>
    </row>
    <row r="10">
      <c r="A10" t="inlineStr">
        <is>
          <t>2. Enter your taxable turnover for each month in column B as each month closes.</t>
        </is>
      </c>
    </row>
    <row r="11">
      <c r="A11" t="inlineStr">
        <is>
          <t>3. Column C shows the rolling 12 month total, column D the % of threshold, column E the status.</t>
        </is>
      </c>
    </row>
    <row r="12">
      <c r="A12" t="inlineStr">
        <is>
          <t>4. Colour coding: green below 80%, yellow from 80%, amber from 90%, red at 100% and over.</t>
        </is>
      </c>
    </row>
    <row r="13">
      <c r="A13" t="inlineStr">
        <is>
          <t>5. The first 11 rows only have a partial 12 month window behind them, so they will read low.</t>
        </is>
      </c>
    </row>
    <row r="14">
      <c r="A14" t="inlineStr">
        <is>
          <t>6. Replace the example figures in column B with your own before relying on the numbers.</t>
        </is>
      </c>
    </row>
    <row r="15">
      <c r="A15" t="inlineStr"/>
    </row>
    <row r="16">
      <c r="A16" t="inlineStr">
        <is>
          <t>Assumptions and tax year:</t>
        </is>
      </c>
    </row>
    <row r="17">
      <c r="A17" s="2" t="inlineStr">
        <is>
          <t>Registration threshold £90,000 and deregistration threshold £88,000 (2026/27, unchanged since April 2024).</t>
        </is>
      </c>
    </row>
    <row r="18">
      <c r="A18" t="inlineStr">
        <is>
          <t>Both are editable in cells H2 and H3 if the thresholds change.</t>
        </is>
      </c>
    </row>
    <row r="19">
      <c r="A19" t="inlineStr">
        <is>
          <t>Taxable turnover includes zero rated sales but excludes exempt and outside the scope sales.</t>
        </is>
      </c>
    </row>
    <row r="20">
      <c r="A20" t="inlineStr">
        <is>
          <t>If you go over, notify HMRC within 30 days of the end of that month.</t>
        </is>
      </c>
    </row>
    <row r="21">
      <c r="A21" t="inlineStr">
        <is>
          <t>Rates last checked: 15 July 2026.</t>
        </is>
      </c>
    </row>
    <row r="22">
      <c r="A22" t="inlineStr"/>
    </row>
    <row r="23">
      <c r="A23" t="inlineStr">
        <is>
          <t>Built by Digital Adaption</t>
        </is>
      </c>
    </row>
    <row r="24">
      <c r="A24" s="2" t="inlineStr">
        <is>
          <t>https://digitaladaption.co.uk/tools/vat-threshold-calculator/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18" customWidth="1" min="2" max="2"/>
    <col width="22" customWidth="1" min="3" max="3"/>
    <col width="14" customWidth="1" min="4" max="4"/>
    <col width="26" customWidth="1" min="5" max="5"/>
    <col width="3" customWidth="1" min="6" max="6"/>
    <col width="24" customWidth="1" min="7" max="7"/>
    <col width="14" customWidth="1" min="8" max="8"/>
  </cols>
  <sheetData>
    <row r="1">
      <c r="A1" s="3" t="inlineStr">
        <is>
          <t>Month end</t>
        </is>
      </c>
      <c r="B1" s="3" t="inlineStr">
        <is>
          <t>Taxable turnover (£)</t>
        </is>
      </c>
      <c r="C1" s="3" t="inlineStr">
        <is>
          <t>Rolling 12 month total (£)</t>
        </is>
      </c>
      <c r="D1" s="3" t="inlineStr">
        <is>
          <t>% of threshold</t>
        </is>
      </c>
      <c r="E1" s="3" t="inlineStr">
        <is>
          <t>Status</t>
        </is>
      </c>
      <c r="G1" s="2" t="inlineStr">
        <is>
          <t>Settings</t>
        </is>
      </c>
    </row>
    <row r="2">
      <c r="A2" s="4" t="n">
        <v>45869</v>
      </c>
      <c r="B2" s="5" t="n">
        <v>5200</v>
      </c>
      <c r="C2" s="6">
        <f>IF($B2="","",SUMIFS($B$2:$B$25,$A$2:$A$25,"&gt;"&amp;EOMONTH($A2,-12),$A$2:$A$25,"&lt;="&amp;$A2))</f>
        <v/>
      </c>
      <c r="D2" s="7">
        <f>IF($C2="","",$C2/$H$2)</f>
        <v/>
      </c>
      <c r="E2">
        <f>IF($D2="","",IF($D2&gt;=1,"OVER - register now",IF($D2&gt;=0.9,"AMBER-RED - check weekly",IF($D2&gt;=0.8,"AMBER - watch monthly","OK"))))</f>
        <v/>
      </c>
      <c r="G2" t="inlineStr">
        <is>
          <t>Registration threshold</t>
        </is>
      </c>
      <c r="H2" s="5" t="n">
        <v>90000</v>
      </c>
    </row>
    <row r="3">
      <c r="A3" s="8">
        <f>EOMONTH($A2,1)</f>
        <v/>
      </c>
      <c r="B3" s="5" t="n">
        <v>5600</v>
      </c>
      <c r="C3" s="6">
        <f>IF($B3="","",SUMIFS($B$2:$B$25,$A$2:$A$25,"&gt;"&amp;EOMONTH($A3,-12),$A$2:$A$25,"&lt;="&amp;$A3))</f>
        <v/>
      </c>
      <c r="D3" s="7">
        <f>IF($C3="","",$C3/$H$2)</f>
        <v/>
      </c>
      <c r="E3">
        <f>IF($D3="","",IF($D3&gt;=1,"OVER - register now",IF($D3&gt;=0.9,"AMBER-RED - check weekly",IF($D3&gt;=0.8,"AMBER - watch monthly","OK"))))</f>
        <v/>
      </c>
      <c r="G3" t="inlineStr">
        <is>
          <t>Deregistration threshold</t>
        </is>
      </c>
      <c r="H3" s="5" t="n">
        <v>88000</v>
      </c>
    </row>
    <row r="4">
      <c r="A4" s="8">
        <f>EOMONTH($A3,1)</f>
        <v/>
      </c>
      <c r="B4" s="5" t="n">
        <v>5900</v>
      </c>
      <c r="C4" s="6">
        <f>IF($B4="","",SUMIFS($B$2:$B$25,$A$2:$A$25,"&gt;"&amp;EOMONTH($A4,-12),$A$2:$A$25,"&lt;="&amp;$A4))</f>
        <v/>
      </c>
      <c r="D4" s="7">
        <f>IF($C4="","",$C4/$H$2)</f>
        <v/>
      </c>
      <c r="E4">
        <f>IF($D4="","",IF($D4&gt;=1,"OVER - register now",IF($D4&gt;=0.9,"AMBER-RED - check weekly",IF($D4&gt;=0.8,"AMBER - watch monthly","OK"))))</f>
        <v/>
      </c>
    </row>
    <row r="5">
      <c r="A5" s="8">
        <f>EOMONTH($A4,1)</f>
        <v/>
      </c>
      <c r="B5" s="5" t="n">
        <v>6100</v>
      </c>
      <c r="C5" s="6">
        <f>IF($B5="","",SUMIFS($B$2:$B$25,$A$2:$A$25,"&gt;"&amp;EOMONTH($A5,-12),$A$2:$A$25,"&lt;="&amp;$A5))</f>
        <v/>
      </c>
      <c r="D5" s="7">
        <f>IF($C5="","",$C5/$H$2)</f>
        <v/>
      </c>
      <c r="E5">
        <f>IF($D5="","",IF($D5&gt;=1,"OVER - register now",IF($D5&gt;=0.9,"AMBER-RED - check weekly",IF($D5&gt;=0.8,"AMBER - watch monthly","OK"))))</f>
        <v/>
      </c>
    </row>
    <row r="6">
      <c r="A6" s="8">
        <f>EOMONTH($A5,1)</f>
        <v/>
      </c>
      <c r="B6" s="5" t="n">
        <v>7400</v>
      </c>
      <c r="C6" s="6">
        <f>IF($B6="","",SUMIFS($B$2:$B$25,$A$2:$A$25,"&gt;"&amp;EOMONTH($A6,-12),$A$2:$A$25,"&lt;="&amp;$A6))</f>
        <v/>
      </c>
      <c r="D6" s="7">
        <f>IF($C6="","",$C6/$H$2)</f>
        <v/>
      </c>
      <c r="E6">
        <f>IF($D6="","",IF($D6&gt;=1,"OVER - register now",IF($D6&gt;=0.9,"AMBER-RED - check weekly",IF($D6&gt;=0.8,"AMBER - watch monthly","OK"))))</f>
        <v/>
      </c>
    </row>
    <row r="7">
      <c r="A7" s="8">
        <f>EOMONTH($A6,1)</f>
        <v/>
      </c>
      <c r="B7" s="5" t="n">
        <v>8200</v>
      </c>
      <c r="C7" s="6">
        <f>IF($B7="","",SUMIFS($B$2:$B$25,$A$2:$A$25,"&gt;"&amp;EOMONTH($A7,-12),$A$2:$A$25,"&lt;="&amp;$A7))</f>
        <v/>
      </c>
      <c r="D7" s="7">
        <f>IF($C7="","",$C7/$H$2)</f>
        <v/>
      </c>
      <c r="E7">
        <f>IF($D7="","",IF($D7&gt;=1,"OVER - register now",IF($D7&gt;=0.9,"AMBER-RED - check weekly",IF($D7&gt;=0.8,"AMBER - watch monthly","OK"))))</f>
        <v/>
      </c>
    </row>
    <row r="8">
      <c r="A8" s="8">
        <f>EOMONTH($A7,1)</f>
        <v/>
      </c>
      <c r="B8" s="5" t="n">
        <v>6800</v>
      </c>
      <c r="C8" s="6">
        <f>IF($B8="","",SUMIFS($B$2:$B$25,$A$2:$A$25,"&gt;"&amp;EOMONTH($A8,-12),$A$2:$A$25,"&lt;="&amp;$A8))</f>
        <v/>
      </c>
      <c r="D8" s="7">
        <f>IF($C8="","",$C8/$H$2)</f>
        <v/>
      </c>
      <c r="E8">
        <f>IF($D8="","",IF($D8&gt;=1,"OVER - register now",IF($D8&gt;=0.9,"AMBER-RED - check weekly",IF($D8&gt;=0.8,"AMBER - watch monthly","OK"))))</f>
        <v/>
      </c>
    </row>
    <row r="9">
      <c r="A9" s="8">
        <f>EOMONTH($A8,1)</f>
        <v/>
      </c>
      <c r="B9" s="5" t="n">
        <v>7100</v>
      </c>
      <c r="C9" s="6">
        <f>IF($B9="","",SUMIFS($B$2:$B$25,$A$2:$A$25,"&gt;"&amp;EOMONTH($A9,-12),$A$2:$A$25,"&lt;="&amp;$A9))</f>
        <v/>
      </c>
      <c r="D9" s="7">
        <f>IF($C9="","",$C9/$H$2)</f>
        <v/>
      </c>
      <c r="E9">
        <f>IF($D9="","",IF($D9&gt;=1,"OVER - register now",IF($D9&gt;=0.9,"AMBER-RED - check weekly",IF($D9&gt;=0.8,"AMBER - watch monthly","OK"))))</f>
        <v/>
      </c>
    </row>
    <row r="10">
      <c r="A10" s="8">
        <f>EOMONTH($A9,1)</f>
        <v/>
      </c>
      <c r="B10" s="5" t="n">
        <v>7600</v>
      </c>
      <c r="C10" s="6">
        <f>IF($B10="","",SUMIFS($B$2:$B$25,$A$2:$A$25,"&gt;"&amp;EOMONTH($A10,-12),$A$2:$A$25,"&lt;="&amp;$A10))</f>
        <v/>
      </c>
      <c r="D10" s="7">
        <f>IF($C10="","",$C10/$H$2)</f>
        <v/>
      </c>
      <c r="E10">
        <f>IF($D10="","",IF($D10&gt;=1,"OVER - register now",IF($D10&gt;=0.9,"AMBER-RED - check weekly",IF($D10&gt;=0.8,"AMBER - watch monthly","OK"))))</f>
        <v/>
      </c>
    </row>
    <row r="11">
      <c r="A11" s="8">
        <f>EOMONTH($A10,1)</f>
        <v/>
      </c>
      <c r="B11" s="5" t="n">
        <v>8400</v>
      </c>
      <c r="C11" s="6">
        <f>IF($B11="","",SUMIFS($B$2:$B$25,$A$2:$A$25,"&gt;"&amp;EOMONTH($A11,-12),$A$2:$A$25,"&lt;="&amp;$A11))</f>
        <v/>
      </c>
      <c r="D11" s="7">
        <f>IF($C11="","",$C11/$H$2)</f>
        <v/>
      </c>
      <c r="E11">
        <f>IF($D11="","",IF($D11&gt;=1,"OVER - register now",IF($D11&gt;=0.9,"AMBER-RED - check weekly",IF($D11&gt;=0.8,"AMBER - watch monthly","OK"))))</f>
        <v/>
      </c>
    </row>
    <row r="12">
      <c r="A12" s="8">
        <f>EOMONTH($A11,1)</f>
        <v/>
      </c>
      <c r="B12" s="5" t="n">
        <v>8900</v>
      </c>
      <c r="C12" s="6">
        <f>IF($B12="","",SUMIFS($B$2:$B$25,$A$2:$A$25,"&gt;"&amp;EOMONTH($A12,-12),$A$2:$A$25,"&lt;="&amp;$A12))</f>
        <v/>
      </c>
      <c r="D12" s="7">
        <f>IF($C12="","",$C12/$H$2)</f>
        <v/>
      </c>
      <c r="E12">
        <f>IF($D12="","",IF($D12&gt;=1,"OVER - register now",IF($D12&gt;=0.9,"AMBER-RED - check weekly",IF($D12&gt;=0.8,"AMBER - watch monthly","OK"))))</f>
        <v/>
      </c>
    </row>
    <row r="13">
      <c r="A13" s="8">
        <f>EOMONTH($A12,1)</f>
        <v/>
      </c>
      <c r="B13" s="5" t="n">
        <v>9300</v>
      </c>
      <c r="C13" s="6">
        <f>IF($B13="","",SUMIFS($B$2:$B$25,$A$2:$A$25,"&gt;"&amp;EOMONTH($A13,-12),$A$2:$A$25,"&lt;="&amp;$A13))</f>
        <v/>
      </c>
      <c r="D13" s="7">
        <f>IF($C13="","",$C13/$H$2)</f>
        <v/>
      </c>
      <c r="E13">
        <f>IF($D13="","",IF($D13&gt;=1,"OVER - register now",IF($D13&gt;=0.9,"AMBER-RED - check weekly",IF($D13&gt;=0.8,"AMBER - watch monthly","OK"))))</f>
        <v/>
      </c>
    </row>
    <row r="14">
      <c r="A14" s="8">
        <f>EOMONTH($A13,1)</f>
        <v/>
      </c>
      <c r="B14" s="6" t="n"/>
      <c r="C14" s="6">
        <f>IF($B14="","",SUMIFS($B$2:$B$25,$A$2:$A$25,"&gt;"&amp;EOMONTH($A14,-12),$A$2:$A$25,"&lt;="&amp;$A14))</f>
        <v/>
      </c>
      <c r="D14" s="7">
        <f>IF($C14="","",$C14/$H$2)</f>
        <v/>
      </c>
      <c r="E14">
        <f>IF($D14="","",IF($D14&gt;=1,"OVER - register now",IF($D14&gt;=0.9,"AMBER-RED - check weekly",IF($D14&gt;=0.8,"AMBER - watch monthly","OK"))))</f>
        <v/>
      </c>
    </row>
    <row r="15">
      <c r="A15" s="8">
        <f>EOMONTH($A14,1)</f>
        <v/>
      </c>
      <c r="B15" s="6" t="n"/>
      <c r="C15" s="6">
        <f>IF($B15="","",SUMIFS($B$2:$B$25,$A$2:$A$25,"&gt;"&amp;EOMONTH($A15,-12),$A$2:$A$25,"&lt;="&amp;$A15))</f>
        <v/>
      </c>
      <c r="D15" s="7">
        <f>IF($C15="","",$C15/$H$2)</f>
        <v/>
      </c>
      <c r="E15">
        <f>IF($D15="","",IF($D15&gt;=1,"OVER - register now",IF($D15&gt;=0.9,"AMBER-RED - check weekly",IF($D15&gt;=0.8,"AMBER - watch monthly","OK"))))</f>
        <v/>
      </c>
    </row>
    <row r="16">
      <c r="A16" s="8">
        <f>EOMONTH($A15,1)</f>
        <v/>
      </c>
      <c r="B16" s="6" t="n"/>
      <c r="C16" s="6">
        <f>IF($B16="","",SUMIFS($B$2:$B$25,$A$2:$A$25,"&gt;"&amp;EOMONTH($A16,-12),$A$2:$A$25,"&lt;="&amp;$A16))</f>
        <v/>
      </c>
      <c r="D16" s="7">
        <f>IF($C16="","",$C16/$H$2)</f>
        <v/>
      </c>
      <c r="E16">
        <f>IF($D16="","",IF($D16&gt;=1,"OVER - register now",IF($D16&gt;=0.9,"AMBER-RED - check weekly",IF($D16&gt;=0.8,"AMBER - watch monthly","OK"))))</f>
        <v/>
      </c>
    </row>
    <row r="17">
      <c r="A17" s="8">
        <f>EOMONTH($A16,1)</f>
        <v/>
      </c>
      <c r="B17" s="6" t="n"/>
      <c r="C17" s="6">
        <f>IF($B17="","",SUMIFS($B$2:$B$25,$A$2:$A$25,"&gt;"&amp;EOMONTH($A17,-12),$A$2:$A$25,"&lt;="&amp;$A17))</f>
        <v/>
      </c>
      <c r="D17" s="7">
        <f>IF($C17="","",$C17/$H$2)</f>
        <v/>
      </c>
      <c r="E17">
        <f>IF($D17="","",IF($D17&gt;=1,"OVER - register now",IF($D17&gt;=0.9,"AMBER-RED - check weekly",IF($D17&gt;=0.8,"AMBER - watch monthly","OK"))))</f>
        <v/>
      </c>
    </row>
    <row r="18">
      <c r="A18" s="8">
        <f>EOMONTH($A17,1)</f>
        <v/>
      </c>
      <c r="B18" s="6" t="n"/>
      <c r="C18" s="6">
        <f>IF($B18="","",SUMIFS($B$2:$B$25,$A$2:$A$25,"&gt;"&amp;EOMONTH($A18,-12),$A$2:$A$25,"&lt;="&amp;$A18))</f>
        <v/>
      </c>
      <c r="D18" s="7">
        <f>IF($C18="","",$C18/$H$2)</f>
        <v/>
      </c>
      <c r="E18">
        <f>IF($D18="","",IF($D18&gt;=1,"OVER - register now",IF($D18&gt;=0.9,"AMBER-RED - check weekly",IF($D18&gt;=0.8,"AMBER - watch monthly","OK"))))</f>
        <v/>
      </c>
    </row>
    <row r="19">
      <c r="A19" s="8">
        <f>EOMONTH($A18,1)</f>
        <v/>
      </c>
      <c r="B19" s="6" t="n"/>
      <c r="C19" s="6">
        <f>IF($B19="","",SUMIFS($B$2:$B$25,$A$2:$A$25,"&gt;"&amp;EOMONTH($A19,-12),$A$2:$A$25,"&lt;="&amp;$A19))</f>
        <v/>
      </c>
      <c r="D19" s="7">
        <f>IF($C19="","",$C19/$H$2)</f>
        <v/>
      </c>
      <c r="E19">
        <f>IF($D19="","",IF($D19&gt;=1,"OVER - register now",IF($D19&gt;=0.9,"AMBER-RED - check weekly",IF($D19&gt;=0.8,"AMBER - watch monthly","OK"))))</f>
        <v/>
      </c>
    </row>
    <row r="20">
      <c r="A20" s="8">
        <f>EOMONTH($A19,1)</f>
        <v/>
      </c>
      <c r="B20" s="6" t="n"/>
      <c r="C20" s="6">
        <f>IF($B20="","",SUMIFS($B$2:$B$25,$A$2:$A$25,"&gt;"&amp;EOMONTH($A20,-12),$A$2:$A$25,"&lt;="&amp;$A20))</f>
        <v/>
      </c>
      <c r="D20" s="7">
        <f>IF($C20="","",$C20/$H$2)</f>
        <v/>
      </c>
      <c r="E20">
        <f>IF($D20="","",IF($D20&gt;=1,"OVER - register now",IF($D20&gt;=0.9,"AMBER-RED - check weekly",IF($D20&gt;=0.8,"AMBER - watch monthly","OK"))))</f>
        <v/>
      </c>
    </row>
    <row r="21">
      <c r="A21" s="8">
        <f>EOMONTH($A20,1)</f>
        <v/>
      </c>
      <c r="B21" s="6" t="n"/>
      <c r="C21" s="6">
        <f>IF($B21="","",SUMIFS($B$2:$B$25,$A$2:$A$25,"&gt;"&amp;EOMONTH($A21,-12),$A$2:$A$25,"&lt;="&amp;$A21))</f>
        <v/>
      </c>
      <c r="D21" s="7">
        <f>IF($C21="","",$C21/$H$2)</f>
        <v/>
      </c>
      <c r="E21">
        <f>IF($D21="","",IF($D21&gt;=1,"OVER - register now",IF($D21&gt;=0.9,"AMBER-RED - check weekly",IF($D21&gt;=0.8,"AMBER - watch monthly","OK"))))</f>
        <v/>
      </c>
    </row>
    <row r="22">
      <c r="A22" s="8">
        <f>EOMONTH($A21,1)</f>
        <v/>
      </c>
      <c r="B22" s="6" t="n"/>
      <c r="C22" s="6">
        <f>IF($B22="","",SUMIFS($B$2:$B$25,$A$2:$A$25,"&gt;"&amp;EOMONTH($A22,-12),$A$2:$A$25,"&lt;="&amp;$A22))</f>
        <v/>
      </c>
      <c r="D22" s="7">
        <f>IF($C22="","",$C22/$H$2)</f>
        <v/>
      </c>
      <c r="E22">
        <f>IF($D22="","",IF($D22&gt;=1,"OVER - register now",IF($D22&gt;=0.9,"AMBER-RED - check weekly",IF($D22&gt;=0.8,"AMBER - watch monthly","OK"))))</f>
        <v/>
      </c>
    </row>
    <row r="23">
      <c r="A23" s="8">
        <f>EOMONTH($A22,1)</f>
        <v/>
      </c>
      <c r="B23" s="6" t="n"/>
      <c r="C23" s="6">
        <f>IF($B23="","",SUMIFS($B$2:$B$25,$A$2:$A$25,"&gt;"&amp;EOMONTH($A23,-12),$A$2:$A$25,"&lt;="&amp;$A23))</f>
        <v/>
      </c>
      <c r="D23" s="7">
        <f>IF($C23="","",$C23/$H$2)</f>
        <v/>
      </c>
      <c r="E23">
        <f>IF($D23="","",IF($D23&gt;=1,"OVER - register now",IF($D23&gt;=0.9,"AMBER-RED - check weekly",IF($D23&gt;=0.8,"AMBER - watch monthly","OK"))))</f>
        <v/>
      </c>
    </row>
    <row r="24">
      <c r="A24" s="8">
        <f>EOMONTH($A23,1)</f>
        <v/>
      </c>
      <c r="B24" s="6" t="n"/>
      <c r="C24" s="6">
        <f>IF($B24="","",SUMIFS($B$2:$B$25,$A$2:$A$25,"&gt;"&amp;EOMONTH($A24,-12),$A$2:$A$25,"&lt;="&amp;$A24))</f>
        <v/>
      </c>
      <c r="D24" s="7">
        <f>IF($C24="","",$C24/$H$2)</f>
        <v/>
      </c>
      <c r="E24">
        <f>IF($D24="","",IF($D24&gt;=1,"OVER - register now",IF($D24&gt;=0.9,"AMBER-RED - check weekly",IF($D24&gt;=0.8,"AMBER - watch monthly","OK"))))</f>
        <v/>
      </c>
    </row>
    <row r="25">
      <c r="A25" s="8">
        <f>EOMONTH($A24,1)</f>
        <v/>
      </c>
      <c r="B25" s="6" t="n"/>
      <c r="C25" s="6">
        <f>IF($B25="","",SUMIFS($B$2:$B$25,$A$2:$A$25,"&gt;"&amp;EOMONTH($A25,-12),$A$2:$A$25,"&lt;="&amp;$A25))</f>
        <v/>
      </c>
      <c r="D25" s="7">
        <f>IF($C25="","",$C25/$H$2)</f>
        <v/>
      </c>
      <c r="E25">
        <f>IF($D25="","",IF($D25&gt;=1,"OVER - register now",IF($D25&gt;=0.9,"AMBER-RED - check weekly",IF($D25&gt;=0.8,"AMBER - watch monthly","OK"))))</f>
        <v/>
      </c>
    </row>
    <row r="26">
      <c r="A26" s="2" t="inlineStr">
        <is>
          <t>TOTAL LOGGED</t>
        </is>
      </c>
      <c r="B26" s="9">
        <f>SUM(B2:B25)</f>
        <v/>
      </c>
    </row>
  </sheetData>
  <conditionalFormatting sqref="D2:D25">
    <cfRule type="cellIs" priority="1" operator="greaterThanOrEqual" dxfId="0" stopIfTrue="1">
      <formula>1</formula>
    </cfRule>
    <cfRule type="cellIs" priority="2" operator="greaterThanOrEqual" dxfId="1" stopIfTrue="1">
      <formula>0.9</formula>
    </cfRule>
    <cfRule type="cellIs" priority="3" operator="greaterThanOrEqual" dxfId="2" stopIfTrue="1">
      <formula>0.8</formula>
    </cfRule>
    <cfRule type="cellIs" priority="4" operator="between" dxfId="3" stopIfTrue="1">
      <formula>0</formula>
      <formula>0.7999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2026-07-15T09:11:11Z</dcterms:created>
  <dcterms:modified xmlns:dcterms="http://purl.org/dc/terms/" xmlns:xsi="http://www.w3.org/2001/XMLSchema-instance" xsi:type="dcterms:W3CDTF">2026-07-15T09:11:11Z</dcterms:modified>
</cp:coreProperties>
</file>